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20" windowHeight="7500" activeTab="0"/>
  </bookViews>
  <sheets>
    <sheet name="PANEL INDICADORES" sheetId="1" r:id="rId1"/>
  </sheets>
  <definedNames/>
  <calcPr fullCalcOnLoad="1"/>
</workbook>
</file>

<file path=xl/sharedStrings.xml><?xml version="1.0" encoding="utf-8"?>
<sst xmlns="http://schemas.openxmlformats.org/spreadsheetml/2006/main" count="260" uniqueCount="70">
  <si>
    <t xml:space="preserve">Proceso </t>
  </si>
  <si>
    <t xml:space="preserve">Meta </t>
  </si>
  <si>
    <t xml:space="preserve">PLAN DE INTERVENCION INDIVIDUALIZADO </t>
  </si>
  <si>
    <t xml:space="preserve">RELACION CON EMPRESAS </t>
  </si>
  <si>
    <t>Nombre del Indicador</t>
  </si>
  <si>
    <t>Total</t>
  </si>
  <si>
    <t>_</t>
  </si>
  <si>
    <t xml:space="preserve">1. GRADO DE SATISFACCION DE LOS USUARIOS AL FINAL DEL PROCESO DE ACOGIDA </t>
  </si>
  <si>
    <t xml:space="preserve">HABILIDADES LABORALES </t>
  </si>
  <si>
    <t xml:space="preserve">HABILIDADES DE OCIO, TIEMPO LIBRE Y CONVIVENCIA </t>
  </si>
  <si>
    <t xml:space="preserve">ATENCION Y RELACION CON FAMILIAS </t>
  </si>
  <si>
    <t xml:space="preserve">SALIDA </t>
  </si>
  <si>
    <t>Junio</t>
  </si>
  <si>
    <t>1º Trim.</t>
  </si>
  <si>
    <t>2º Trim.</t>
  </si>
  <si>
    <t>3º Trim.</t>
  </si>
  <si>
    <t>4º Trim.</t>
  </si>
  <si>
    <t>Dic.</t>
  </si>
  <si>
    <t>SEGUIMIENTO</t>
  </si>
  <si>
    <t>100%</t>
  </si>
  <si>
    <t>&gt; ó = 80%</t>
  </si>
  <si>
    <t>&gt; ó = 90%</t>
  </si>
  <si>
    <t>&gt; ó = 50%</t>
  </si>
  <si>
    <t>Total acumulado</t>
  </si>
  <si>
    <t>10,21%</t>
  </si>
  <si>
    <t>?</t>
  </si>
  <si>
    <t>no realizada</t>
  </si>
  <si>
    <t>5.2. GRADO DE SATISFACCION DE LOS USUARIOS CON LAS ACTIVIDADES FORMATIVAS GRUPALES</t>
  </si>
  <si>
    <t>5.3. GRADO DE SATISFACCION DE LOS USUARIOS CON EL SERVICIO DE COMEDOR</t>
  </si>
  <si>
    <t xml:space="preserve">6.1. GRADO DE SATISFACCION DE LOS USUARIOS PARTICIPANTES EN VISITAS/SALIDAS Y FIESTAS </t>
  </si>
  <si>
    <t>7.5. Nº DE REUNIONES GENERALES CON FAMILIAS</t>
  </si>
  <si>
    <t>7.4. Nº DE CONTACTOS CON FAMILIAS PARA SEGUIMIENTO DE LOS USUARIOS</t>
  </si>
  <si>
    <t>7.6. PORCENTAJE DE FAMILIAS DE LAMASTELLE, QUE ASISTEN A LA FIESTA ANUAL DE FAMILIAS</t>
  </si>
  <si>
    <t>7.7. GRADO DE SATISFACCCION DE LAS FAMILIAS DE LAMASTELLE, PARTICIPANTES EN LA FIESTA ANUAL DE FAMILIAS</t>
  </si>
  <si>
    <t>APO4</t>
  </si>
  <si>
    <t xml:space="preserve"> &gt; ó = 70</t>
  </si>
  <si>
    <t>&gt; ó = 5%</t>
  </si>
  <si>
    <t>Media total</t>
  </si>
  <si>
    <t>Porcentaje Total</t>
  </si>
  <si>
    <t>2.1. NUMERO DE SUGERENCIAS A LOS PII REALIZADAS POR FAMILIAS, USUARIOS O PROFESIONALES</t>
  </si>
  <si>
    <t>2.2. PORCENTAJE DE FAMILIAS QUE RESPONDEN AL INFORME PARA FAMILIAS DEL PII</t>
  </si>
  <si>
    <t>Período</t>
  </si>
  <si>
    <t>4. PORCENTAJE DE USUARIOS QUE PARTICIPAN EN 3 O MAS ACTIVIDADES INSTRUMENTALES DISTINTAS A LO LARGO DEL AÑO</t>
  </si>
  <si>
    <t>5.1.  PORCENTAJE DE USUARIOS QUE PARTICIPAN EN, AL MENOS 3 ACTIVIDADES GRUPALES O INDIVIDUALES DE HABILIDADES PERSONALES Y SOCIALES</t>
  </si>
  <si>
    <t xml:space="preserve">9. PORCENTAJE DE FAMILIARES DE USUARIOS QUE FUERON BAJA, QUE SE SINTIERON SATISFECHOS CON EL PROCESO DE BAJA, FUERA POR LA CAUSA QUE FUERA. </t>
  </si>
  <si>
    <t xml:space="preserve">0. GRADO DE SATISFACCION GENERAL DE LOS USUARIOS CON EL SERVICIO </t>
  </si>
  <si>
    <t>&gt; ó = 25%</t>
  </si>
  <si>
    <t>&lt; ó = 15%</t>
  </si>
  <si>
    <t>1º semestre</t>
  </si>
  <si>
    <t xml:space="preserve">2º semestre </t>
  </si>
  <si>
    <t xml:space="preserve">Total </t>
  </si>
  <si>
    <t xml:space="preserve">VALORACION, ADMISION Y ACOGIDA </t>
  </si>
  <si>
    <t>APO 4. PORCENTAJE DE TAREAS DE MANTENIMIENTO PLANIFICADAS Y NO REALIZADAS</t>
  </si>
  <si>
    <t>&gt; ó = 85%</t>
  </si>
  <si>
    <t xml:space="preserve">&gt; ó = 85%  </t>
  </si>
  <si>
    <t xml:space="preserve">7.1. GRADO DE SATISFACCION DE LAS FAMILIAS CON LA INFORMACION Y ASESORAMIENTO QUE RECIBEN EN RELACION CON SU FAMILIAR </t>
  </si>
  <si>
    <t>7.2. GRADO DE SATISFACCION DE LAS FAMILIAS  CON EL SERVICIO QUE SE PRESTA A SU FAMILIAR</t>
  </si>
  <si>
    <t>SERVICIOS GENERALES CLL</t>
  </si>
  <si>
    <t xml:space="preserve">HABILIDADES PERSONALES Y SOCIALES </t>
  </si>
  <si>
    <t>&lt; ó = 10%</t>
  </si>
  <si>
    <t>&gt; ó = 150</t>
  </si>
  <si>
    <r>
      <t xml:space="preserve">7.3. PORCENTAJE DE FAMILIAS QUE VISITAN EL CENTRO INDIVIDUALMENTE </t>
    </r>
    <r>
      <rPr>
        <sz val="8"/>
        <rFont val="Verdana"/>
        <family val="2"/>
      </rPr>
      <t>(acumulado)</t>
    </r>
  </si>
  <si>
    <t>2.67%</t>
  </si>
  <si>
    <t>C.Día</t>
  </si>
  <si>
    <t>C.Ocup</t>
  </si>
  <si>
    <t>TOTAL</t>
  </si>
  <si>
    <t>no encuesta</t>
  </si>
  <si>
    <t>no</t>
  </si>
  <si>
    <t>3. NIVEL DE INACTIVIDAD LABORAL EN LOS TALLERES DEL CENTRO OCUPACIONAL</t>
  </si>
  <si>
    <t>no calculado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</si>
</sst>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0;[Red]0"/>
    <numFmt numFmtId="170" formatCode="0.00;[Red]0.00"/>
    <numFmt numFmtId="171" formatCode="mmm\-yyyy"/>
    <numFmt numFmtId="172" formatCode="0.0%"/>
  </numFmts>
  <fonts count="63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b/>
      <sz val="8"/>
      <color indexed="30"/>
      <name val="Verdana"/>
      <family val="2"/>
    </font>
    <font>
      <sz val="8"/>
      <color indexed="30"/>
      <name val="Verdana"/>
      <family val="2"/>
    </font>
    <font>
      <sz val="10"/>
      <color indexed="9"/>
      <name val="Arial"/>
      <family val="2"/>
    </font>
    <font>
      <b/>
      <sz val="9"/>
      <color indexed="30"/>
      <name val="Verdana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Verdana"/>
      <family val="2"/>
    </font>
    <font>
      <b/>
      <sz val="8"/>
      <color rgb="FFFF0000"/>
      <name val="Verdana"/>
      <family val="2"/>
    </font>
    <font>
      <sz val="8"/>
      <color rgb="FF0070C0"/>
      <name val="Verdana"/>
      <family val="2"/>
    </font>
    <font>
      <sz val="10"/>
      <color theme="0"/>
      <name val="Arial"/>
      <family val="2"/>
    </font>
    <font>
      <b/>
      <sz val="9"/>
      <color rgb="FF0070C0"/>
      <name val="Verdana"/>
      <family val="2"/>
    </font>
    <font>
      <b/>
      <sz val="9"/>
      <color theme="0"/>
      <name val="Verdana"/>
      <family val="2"/>
    </font>
    <font>
      <b/>
      <sz val="10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thick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1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2" borderId="0" xfId="0" applyFont="1" applyFill="1" applyAlignment="1">
      <alignment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0" fontId="2" fillId="0" borderId="12" xfId="0" applyNumberFormat="1" applyFont="1" applyFill="1" applyBorder="1" applyAlignment="1">
      <alignment horizontal="right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/>
    </xf>
    <xf numFmtId="10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 vertical="center"/>
    </xf>
    <xf numFmtId="10" fontId="2" fillId="0" borderId="14" xfId="0" applyNumberFormat="1" applyFont="1" applyFill="1" applyBorder="1" applyAlignment="1">
      <alignment horizontal="center" vertical="center"/>
    </xf>
    <xf numFmtId="10" fontId="2" fillId="0" borderId="14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vertical="center" wrapText="1"/>
    </xf>
    <xf numFmtId="10" fontId="2" fillId="0" borderId="14" xfId="0" applyNumberFormat="1" applyFont="1" applyFill="1" applyBorder="1" applyAlignment="1">
      <alignment horizontal="right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9" fontId="2" fillId="0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9" fontId="6" fillId="35" borderId="17" xfId="0" applyNumberFormat="1" applyFont="1" applyFill="1" applyBorder="1" applyAlignment="1">
      <alignment horizontal="center" vertical="center" wrapText="1"/>
    </xf>
    <xf numFmtId="9" fontId="6" fillId="0" borderId="17" xfId="0" applyNumberFormat="1" applyFont="1" applyFill="1" applyBorder="1" applyAlignment="1">
      <alignment horizontal="center" vertical="center" wrapText="1"/>
    </xf>
    <xf numFmtId="9" fontId="3" fillId="35" borderId="17" xfId="0" applyNumberFormat="1" applyFont="1" applyFill="1" applyBorder="1" applyAlignment="1">
      <alignment horizontal="center" vertical="center" wrapText="1"/>
    </xf>
    <xf numFmtId="9" fontId="3" fillId="35" borderId="1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/>
    </xf>
    <xf numFmtId="10" fontId="3" fillId="34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0" fontId="3" fillId="35" borderId="18" xfId="0" applyNumberFormat="1" applyFont="1" applyFill="1" applyBorder="1" applyAlignment="1">
      <alignment horizontal="center" vertical="center"/>
    </xf>
    <xf numFmtId="9" fontId="3" fillId="35" borderId="17" xfId="0" applyNumberFormat="1" applyFont="1" applyFill="1" applyBorder="1" applyAlignment="1">
      <alignment horizontal="center" vertical="center"/>
    </xf>
    <xf numFmtId="9" fontId="3" fillId="35" borderId="17" xfId="0" applyNumberFormat="1" applyFont="1" applyFill="1" applyBorder="1" applyAlignment="1">
      <alignment vertical="center"/>
    </xf>
    <xf numFmtId="9" fontId="3" fillId="35" borderId="17" xfId="0" applyNumberFormat="1" applyFont="1" applyFill="1" applyBorder="1" applyAlignment="1">
      <alignment horizontal="center"/>
    </xf>
    <xf numFmtId="9" fontId="3" fillId="35" borderId="18" xfId="0" applyNumberFormat="1" applyFont="1" applyFill="1" applyBorder="1" applyAlignment="1">
      <alignment horizontal="center"/>
    </xf>
    <xf numFmtId="10" fontId="3" fillId="35" borderId="18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4" fillId="36" borderId="21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 wrapText="1"/>
    </xf>
    <xf numFmtId="10" fontId="7" fillId="38" borderId="22" xfId="0" applyNumberFormat="1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10" fontId="2" fillId="38" borderId="14" xfId="0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/>
    </xf>
    <xf numFmtId="9" fontId="56" fillId="0" borderId="25" xfId="0" applyNumberFormat="1" applyFont="1" applyFill="1" applyBorder="1" applyAlignment="1">
      <alignment vertical="center" wrapText="1"/>
    </xf>
    <xf numFmtId="0" fontId="56" fillId="0" borderId="26" xfId="0" applyFont="1" applyFill="1" applyBorder="1" applyAlignment="1">
      <alignment vertical="center" wrapText="1"/>
    </xf>
    <xf numFmtId="9" fontId="56" fillId="0" borderId="26" xfId="0" applyNumberFormat="1" applyFont="1" applyFill="1" applyBorder="1" applyAlignment="1">
      <alignment vertical="center" wrapText="1"/>
    </xf>
    <xf numFmtId="1" fontId="56" fillId="0" borderId="26" xfId="0" applyNumberFormat="1" applyFont="1" applyFill="1" applyBorder="1" applyAlignment="1">
      <alignment horizontal="center" vertical="center" wrapText="1"/>
    </xf>
    <xf numFmtId="1" fontId="56" fillId="0" borderId="26" xfId="0" applyNumberFormat="1" applyFont="1" applyFill="1" applyBorder="1" applyAlignment="1">
      <alignment vertical="center" wrapText="1"/>
    </xf>
    <xf numFmtId="0" fontId="2" fillId="39" borderId="23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 wrapText="1"/>
    </xf>
    <xf numFmtId="0" fontId="57" fillId="39" borderId="23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10" fontId="7" fillId="39" borderId="23" xfId="0" applyNumberFormat="1" applyFont="1" applyFill="1" applyBorder="1" applyAlignment="1">
      <alignment horizontal="center" vertical="center" wrapText="1"/>
    </xf>
    <xf numFmtId="10" fontId="2" fillId="39" borderId="14" xfId="0" applyNumberFormat="1" applyFont="1" applyFill="1" applyBorder="1" applyAlignment="1">
      <alignment horizontal="center" vertical="center"/>
    </xf>
    <xf numFmtId="10" fontId="2" fillId="39" borderId="12" xfId="0" applyNumberFormat="1" applyFont="1" applyFill="1" applyBorder="1" applyAlignment="1">
      <alignment horizontal="center" vertical="center"/>
    </xf>
    <xf numFmtId="10" fontId="3" fillId="39" borderId="17" xfId="0" applyNumberFormat="1" applyFont="1" applyFill="1" applyBorder="1" applyAlignment="1">
      <alignment horizontal="center" vertical="center"/>
    </xf>
    <xf numFmtId="10" fontId="3" fillId="39" borderId="14" xfId="0" applyNumberFormat="1" applyFont="1" applyFill="1" applyBorder="1" applyAlignment="1">
      <alignment horizontal="center" vertical="center"/>
    </xf>
    <xf numFmtId="10" fontId="3" fillId="39" borderId="12" xfId="0" applyNumberFormat="1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vertical="top"/>
    </xf>
    <xf numFmtId="172" fontId="3" fillId="35" borderId="23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top" wrapText="1"/>
    </xf>
    <xf numFmtId="0" fontId="0" fillId="0" borderId="0" xfId="0" applyAlignment="1">
      <alignment vertical="top"/>
    </xf>
    <xf numFmtId="9" fontId="3" fillId="35" borderId="17" xfId="0" applyNumberFormat="1" applyFont="1" applyFill="1" applyBorder="1" applyAlignment="1">
      <alignment vertical="center" wrapText="1"/>
    </xf>
    <xf numFmtId="9" fontId="3" fillId="35" borderId="17" xfId="0" applyNumberFormat="1" applyFont="1" applyFill="1" applyBorder="1" applyAlignment="1">
      <alignment horizontal="right" vertical="center" wrapText="1"/>
    </xf>
    <xf numFmtId="9" fontId="3" fillId="34" borderId="17" xfId="0" applyNumberFormat="1" applyFont="1" applyFill="1" applyBorder="1" applyAlignment="1">
      <alignment horizontal="center" vertical="center" wrapText="1"/>
    </xf>
    <xf numFmtId="10" fontId="2" fillId="0" borderId="27" xfId="0" applyNumberFormat="1" applyFont="1" applyFill="1" applyBorder="1" applyAlignment="1">
      <alignment horizontal="center" vertical="center"/>
    </xf>
    <xf numFmtId="10" fontId="2" fillId="0" borderId="28" xfId="0" applyNumberFormat="1" applyFont="1" applyFill="1" applyBorder="1" applyAlignment="1">
      <alignment horizontal="center" vertical="center"/>
    </xf>
    <xf numFmtId="10" fontId="2" fillId="0" borderId="29" xfId="0" applyNumberFormat="1" applyFont="1" applyFill="1" applyBorder="1" applyAlignment="1">
      <alignment horizontal="center" vertical="center"/>
    </xf>
    <xf numFmtId="10" fontId="2" fillId="0" borderId="3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9" fontId="58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172" fontId="3" fillId="35" borderId="22" xfId="0" applyNumberFormat="1" applyFont="1" applyFill="1" applyBorder="1" applyAlignment="1">
      <alignment horizontal="center" vertical="center" wrapText="1"/>
    </xf>
    <xf numFmtId="172" fontId="3" fillId="35" borderId="31" xfId="0" applyNumberFormat="1" applyFont="1" applyFill="1" applyBorder="1" applyAlignment="1">
      <alignment horizontal="center" vertical="center" wrapText="1"/>
    </xf>
    <xf numFmtId="172" fontId="3" fillId="35" borderId="23" xfId="0" applyNumberFormat="1" applyFont="1" applyFill="1" applyBorder="1" applyAlignment="1">
      <alignment horizontal="center" vertical="center" wrapText="1"/>
    </xf>
    <xf numFmtId="172" fontId="3" fillId="35" borderId="24" xfId="0" applyNumberFormat="1" applyFont="1" applyFill="1" applyBorder="1" applyAlignment="1">
      <alignment horizontal="center" vertical="center" wrapText="1"/>
    </xf>
    <xf numFmtId="172" fontId="3" fillId="35" borderId="32" xfId="0" applyNumberFormat="1" applyFont="1" applyFill="1" applyBorder="1" applyAlignment="1">
      <alignment horizontal="center" vertical="center" wrapText="1"/>
    </xf>
    <xf numFmtId="172" fontId="3" fillId="35" borderId="17" xfId="0" applyNumberFormat="1" applyFont="1" applyFill="1" applyBorder="1" applyAlignment="1">
      <alignment horizontal="center" vertical="center"/>
    </xf>
    <xf numFmtId="172" fontId="3" fillId="34" borderId="17" xfId="0" applyNumberFormat="1" applyFont="1" applyFill="1" applyBorder="1" applyAlignment="1">
      <alignment horizontal="center" vertical="center"/>
    </xf>
    <xf numFmtId="172" fontId="3" fillId="34" borderId="33" xfId="0" applyNumberFormat="1" applyFont="1" applyFill="1" applyBorder="1" applyAlignment="1">
      <alignment horizontal="center" vertical="center"/>
    </xf>
    <xf numFmtId="172" fontId="3" fillId="35" borderId="34" xfId="0" applyNumberFormat="1" applyFont="1" applyFill="1" applyBorder="1" applyAlignment="1">
      <alignment horizontal="center" vertical="center"/>
    </xf>
    <xf numFmtId="172" fontId="2" fillId="39" borderId="23" xfId="0" applyNumberFormat="1" applyFont="1" applyFill="1" applyBorder="1" applyAlignment="1">
      <alignment horizontal="center" vertical="top"/>
    </xf>
    <xf numFmtId="172" fontId="3" fillId="39" borderId="23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/>
    </xf>
    <xf numFmtId="0" fontId="4" fillId="37" borderId="35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59" fillId="37" borderId="38" xfId="0" applyFont="1" applyFill="1" applyBorder="1" applyAlignment="1">
      <alignment horizontal="center" vertical="center"/>
    </xf>
    <xf numFmtId="9" fontId="9" fillId="39" borderId="22" xfId="0" applyNumberFormat="1" applyFont="1" applyFill="1" applyBorder="1" applyAlignment="1">
      <alignment horizontal="center" vertical="center" wrapText="1"/>
    </xf>
    <xf numFmtId="172" fontId="3" fillId="40" borderId="34" xfId="0" applyNumberFormat="1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vertical="center" wrapText="1"/>
    </xf>
    <xf numFmtId="0" fontId="58" fillId="0" borderId="23" xfId="0" applyFont="1" applyFill="1" applyBorder="1" applyAlignment="1">
      <alignment vertical="center" wrapText="1"/>
    </xf>
    <xf numFmtId="0" fontId="58" fillId="0" borderId="39" xfId="0" applyFont="1" applyFill="1" applyBorder="1" applyAlignment="1">
      <alignment vertical="center" wrapText="1"/>
    </xf>
    <xf numFmtId="0" fontId="58" fillId="0" borderId="40" xfId="0" applyFont="1" applyFill="1" applyBorder="1" applyAlignment="1">
      <alignment vertical="center" wrapText="1"/>
    </xf>
    <xf numFmtId="0" fontId="58" fillId="0" borderId="41" xfId="0" applyFont="1" applyFill="1" applyBorder="1" applyAlignment="1">
      <alignment vertical="center" wrapText="1"/>
    </xf>
    <xf numFmtId="0" fontId="4" fillId="37" borderId="42" xfId="0" applyFont="1" applyFill="1" applyBorder="1" applyAlignment="1">
      <alignment horizontal="center" vertical="center"/>
    </xf>
    <xf numFmtId="172" fontId="3" fillId="35" borderId="25" xfId="0" applyNumberFormat="1" applyFont="1" applyFill="1" applyBorder="1" applyAlignment="1">
      <alignment horizontal="center" vertical="center" wrapText="1"/>
    </xf>
    <xf numFmtId="9" fontId="2" fillId="0" borderId="27" xfId="0" applyNumberFormat="1" applyFont="1" applyFill="1" applyBorder="1" applyAlignment="1">
      <alignment horizontal="center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9" fontId="3" fillId="35" borderId="3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72" fontId="3" fillId="35" borderId="26" xfId="0" applyNumberFormat="1" applyFont="1" applyFill="1" applyBorder="1" applyAlignment="1">
      <alignment horizontal="center" vertical="center" wrapText="1"/>
    </xf>
    <xf numFmtId="10" fontId="3" fillId="35" borderId="33" xfId="0" applyNumberFormat="1" applyFont="1" applyFill="1" applyBorder="1" applyAlignment="1">
      <alignment horizontal="center" vertical="center"/>
    </xf>
    <xf numFmtId="10" fontId="2" fillId="0" borderId="27" xfId="0" applyNumberFormat="1" applyFont="1" applyFill="1" applyBorder="1" applyAlignment="1">
      <alignment horizontal="center" vertical="center" wrapText="1"/>
    </xf>
    <xf numFmtId="10" fontId="2" fillId="0" borderId="28" xfId="0" applyNumberFormat="1" applyFont="1" applyFill="1" applyBorder="1" applyAlignment="1">
      <alignment horizontal="center" vertical="center" wrapText="1"/>
    </xf>
    <xf numFmtId="10" fontId="2" fillId="0" borderId="43" xfId="0" applyNumberFormat="1" applyFont="1" applyFill="1" applyBorder="1" applyAlignment="1">
      <alignment horizontal="center" vertical="center"/>
    </xf>
    <xf numFmtId="10" fontId="2" fillId="0" borderId="44" xfId="0" applyNumberFormat="1" applyFont="1" applyFill="1" applyBorder="1" applyAlignment="1">
      <alignment horizontal="center" vertical="center"/>
    </xf>
    <xf numFmtId="172" fontId="3" fillId="35" borderId="45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 wrapText="1"/>
    </xf>
    <xf numFmtId="9" fontId="2" fillId="0" borderId="27" xfId="0" applyNumberFormat="1" applyFont="1" applyFill="1" applyBorder="1" applyAlignment="1">
      <alignment horizontal="center"/>
    </xf>
    <xf numFmtId="9" fontId="2" fillId="0" borderId="28" xfId="0" applyNumberFormat="1" applyFont="1" applyFill="1" applyBorder="1" applyAlignment="1">
      <alignment horizontal="center"/>
    </xf>
    <xf numFmtId="9" fontId="3" fillId="35" borderId="33" xfId="0" applyNumberFormat="1" applyFont="1" applyFill="1" applyBorder="1" applyAlignment="1">
      <alignment horizontal="center"/>
    </xf>
    <xf numFmtId="172" fontId="3" fillId="35" borderId="33" xfId="0" applyNumberFormat="1" applyFont="1" applyFill="1" applyBorder="1" applyAlignment="1">
      <alignment horizontal="center" vertical="center"/>
    </xf>
    <xf numFmtId="9" fontId="2" fillId="0" borderId="46" xfId="0" applyNumberFormat="1" applyFont="1" applyFill="1" applyBorder="1" applyAlignment="1">
      <alignment horizontal="center" vertical="center" wrapText="1"/>
    </xf>
    <xf numFmtId="9" fontId="2" fillId="0" borderId="30" xfId="0" applyNumberFormat="1" applyFont="1" applyFill="1" applyBorder="1" applyAlignment="1">
      <alignment horizontal="center" vertical="center" wrapText="1"/>
    </xf>
    <xf numFmtId="9" fontId="3" fillId="40" borderId="47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72" fontId="3" fillId="40" borderId="48" xfId="0" applyNumberFormat="1" applyFont="1" applyFill="1" applyBorder="1" applyAlignment="1">
      <alignment horizontal="center" vertical="center" wrapText="1"/>
    </xf>
    <xf numFmtId="10" fontId="2" fillId="0" borderId="46" xfId="0" applyNumberFormat="1" applyFont="1" applyFill="1" applyBorder="1" applyAlignment="1">
      <alignment horizontal="center" vertical="center"/>
    </xf>
    <xf numFmtId="10" fontId="2" fillId="0" borderId="46" xfId="0" applyNumberFormat="1" applyFont="1" applyFill="1" applyBorder="1" applyAlignment="1">
      <alignment horizontal="center" vertical="center" wrapText="1"/>
    </xf>
    <xf numFmtId="10" fontId="2" fillId="0" borderId="30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/>
    </xf>
    <xf numFmtId="0" fontId="3" fillId="40" borderId="48" xfId="0" applyFont="1" applyFill="1" applyBorder="1" applyAlignment="1">
      <alignment horizontal="center" vertical="center" wrapText="1"/>
    </xf>
    <xf numFmtId="9" fontId="2" fillId="0" borderId="46" xfId="0" applyNumberFormat="1" applyFont="1" applyFill="1" applyBorder="1" applyAlignment="1">
      <alignment horizontal="center"/>
    </xf>
    <xf numFmtId="9" fontId="2" fillId="0" borderId="30" xfId="0" applyNumberFormat="1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/>
    </xf>
    <xf numFmtId="0" fontId="60" fillId="33" borderId="52" xfId="0" applyFont="1" applyFill="1" applyBorder="1" applyAlignment="1">
      <alignment horizontal="center" vertical="center" wrapText="1"/>
    </xf>
    <xf numFmtId="0" fontId="4" fillId="36" borderId="53" xfId="0" applyFont="1" applyFill="1" applyBorder="1" applyAlignment="1">
      <alignment horizontal="center" vertical="center" wrapText="1"/>
    </xf>
    <xf numFmtId="0" fontId="0" fillId="36" borderId="54" xfId="0" applyFill="1" applyBorder="1" applyAlignment="1">
      <alignment horizontal="center" vertical="center"/>
    </xf>
    <xf numFmtId="0" fontId="4" fillId="36" borderId="55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wrapText="1"/>
    </xf>
    <xf numFmtId="0" fontId="4" fillId="36" borderId="57" xfId="0" applyFont="1" applyFill="1" applyBorder="1" applyAlignment="1">
      <alignment horizontal="center" vertical="center"/>
    </xf>
    <xf numFmtId="172" fontId="3" fillId="35" borderId="58" xfId="0" applyNumberFormat="1" applyFont="1" applyFill="1" applyBorder="1" applyAlignment="1">
      <alignment horizontal="center" vertical="center" wrapText="1"/>
    </xf>
    <xf numFmtId="9" fontId="2" fillId="0" borderId="59" xfId="0" applyNumberFormat="1" applyFont="1" applyFill="1" applyBorder="1" applyAlignment="1">
      <alignment horizontal="center" vertical="center" wrapText="1"/>
    </xf>
    <xf numFmtId="9" fontId="2" fillId="0" borderId="60" xfId="0" applyNumberFormat="1" applyFont="1" applyFill="1" applyBorder="1" applyAlignment="1">
      <alignment horizontal="center" vertical="center" wrapText="1"/>
    </xf>
    <xf numFmtId="9" fontId="3" fillId="35" borderId="61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72" fontId="3" fillId="35" borderId="37" xfId="0" applyNumberFormat="1" applyFont="1" applyFill="1" applyBorder="1" applyAlignment="1">
      <alignment horizontal="center" vertical="center" wrapText="1"/>
    </xf>
    <xf numFmtId="10" fontId="2" fillId="0" borderId="59" xfId="0" applyNumberFormat="1" applyFont="1" applyFill="1" applyBorder="1" applyAlignment="1">
      <alignment horizontal="center" vertical="center"/>
    </xf>
    <xf numFmtId="10" fontId="2" fillId="0" borderId="60" xfId="0" applyNumberFormat="1" applyFont="1" applyFill="1" applyBorder="1" applyAlignment="1">
      <alignment horizontal="center" vertical="center"/>
    </xf>
    <xf numFmtId="10" fontId="3" fillId="35" borderId="61" xfId="0" applyNumberFormat="1" applyFont="1" applyFill="1" applyBorder="1" applyAlignment="1">
      <alignment horizontal="center" vertical="center"/>
    </xf>
    <xf numFmtId="10" fontId="2" fillId="0" borderId="59" xfId="0" applyNumberFormat="1" applyFont="1" applyFill="1" applyBorder="1" applyAlignment="1">
      <alignment horizontal="center" vertical="center" wrapText="1"/>
    </xf>
    <xf numFmtId="10" fontId="2" fillId="0" borderId="60" xfId="0" applyNumberFormat="1" applyFont="1" applyFill="1" applyBorder="1" applyAlignment="1">
      <alignment horizontal="center" vertical="center" wrapText="1"/>
    </xf>
    <xf numFmtId="10" fontId="2" fillId="0" borderId="62" xfId="0" applyNumberFormat="1" applyFont="1" applyFill="1" applyBorder="1" applyAlignment="1">
      <alignment horizontal="center" vertical="center"/>
    </xf>
    <xf numFmtId="172" fontId="3" fillId="35" borderId="63" xfId="0" applyNumberFormat="1" applyFont="1" applyFill="1" applyBorder="1" applyAlignment="1">
      <alignment horizontal="center" vertical="center"/>
    </xf>
    <xf numFmtId="1" fontId="2" fillId="0" borderId="59" xfId="0" applyNumberFormat="1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 wrapText="1"/>
    </xf>
    <xf numFmtId="9" fontId="2" fillId="0" borderId="59" xfId="0" applyNumberFormat="1" applyFont="1" applyFill="1" applyBorder="1" applyAlignment="1">
      <alignment horizontal="center"/>
    </xf>
    <xf numFmtId="9" fontId="2" fillId="0" borderId="60" xfId="0" applyNumberFormat="1" applyFont="1" applyFill="1" applyBorder="1" applyAlignment="1">
      <alignment horizontal="center"/>
    </xf>
    <xf numFmtId="172" fontId="3" fillId="40" borderId="64" xfId="0" applyNumberFormat="1" applyFont="1" applyFill="1" applyBorder="1" applyAlignment="1">
      <alignment horizontal="center" vertical="center" wrapText="1"/>
    </xf>
    <xf numFmtId="9" fontId="2" fillId="0" borderId="65" xfId="0" applyNumberFormat="1" applyFont="1" applyFill="1" applyBorder="1" applyAlignment="1">
      <alignment horizontal="center" vertical="center" wrapText="1"/>
    </xf>
    <xf numFmtId="9" fontId="2" fillId="0" borderId="44" xfId="0" applyNumberFormat="1" applyFont="1" applyFill="1" applyBorder="1" applyAlignment="1">
      <alignment horizontal="center" vertical="center" wrapText="1"/>
    </xf>
    <xf numFmtId="9" fontId="3" fillId="40" borderId="66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172" fontId="3" fillId="40" borderId="36" xfId="0" applyNumberFormat="1" applyFont="1" applyFill="1" applyBorder="1" applyAlignment="1">
      <alignment horizontal="center" vertical="center" wrapText="1"/>
    </xf>
    <xf numFmtId="10" fontId="2" fillId="0" borderId="65" xfId="0" applyNumberFormat="1" applyFont="1" applyFill="1" applyBorder="1" applyAlignment="1">
      <alignment horizontal="center" vertical="center"/>
    </xf>
    <xf numFmtId="10" fontId="3" fillId="40" borderId="66" xfId="0" applyNumberFormat="1" applyFont="1" applyFill="1" applyBorder="1" applyAlignment="1">
      <alignment horizontal="center" vertical="center"/>
    </xf>
    <xf numFmtId="10" fontId="2" fillId="0" borderId="65" xfId="0" applyNumberFormat="1" applyFont="1" applyFill="1" applyBorder="1" applyAlignment="1">
      <alignment horizontal="center" vertical="center" wrapText="1"/>
    </xf>
    <xf numFmtId="10" fontId="2" fillId="0" borderId="44" xfId="0" applyNumberFormat="1" applyFont="1" applyFill="1" applyBorder="1" applyAlignment="1">
      <alignment horizontal="center" vertical="center" wrapText="1"/>
    </xf>
    <xf numFmtId="172" fontId="3" fillId="40" borderId="45" xfId="0" applyNumberFormat="1" applyFont="1" applyFill="1" applyBorder="1" applyAlignment="1">
      <alignment horizontal="center" vertical="center"/>
    </xf>
    <xf numFmtId="1" fontId="2" fillId="0" borderId="65" xfId="0" applyNumberFormat="1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 wrapText="1"/>
    </xf>
    <xf numFmtId="9" fontId="2" fillId="0" borderId="65" xfId="0" applyNumberFormat="1" applyFont="1" applyFill="1" applyBorder="1" applyAlignment="1">
      <alignment horizontal="center"/>
    </xf>
    <xf numFmtId="9" fontId="2" fillId="0" borderId="44" xfId="0" applyNumberFormat="1" applyFont="1" applyFill="1" applyBorder="1" applyAlignment="1">
      <alignment horizontal="center"/>
    </xf>
    <xf numFmtId="172" fontId="3" fillId="40" borderId="21" xfId="0" applyNumberFormat="1" applyFont="1" applyFill="1" applyBorder="1" applyAlignment="1">
      <alignment horizontal="center" vertical="center" wrapText="1"/>
    </xf>
    <xf numFmtId="172" fontId="3" fillId="40" borderId="67" xfId="0" applyNumberFormat="1" applyFont="1" applyFill="1" applyBorder="1" applyAlignment="1">
      <alignment horizontal="center" vertical="center" wrapText="1"/>
    </xf>
    <xf numFmtId="10" fontId="2" fillId="41" borderId="46" xfId="0" applyNumberFormat="1" applyFont="1" applyFill="1" applyBorder="1" applyAlignment="1">
      <alignment horizontal="center" vertical="center"/>
    </xf>
    <xf numFmtId="10" fontId="2" fillId="41" borderId="30" xfId="0" applyNumberFormat="1" applyFont="1" applyFill="1" applyBorder="1" applyAlignment="1">
      <alignment horizontal="center" vertical="center"/>
    </xf>
    <xf numFmtId="10" fontId="3" fillId="41" borderId="47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top"/>
    </xf>
    <xf numFmtId="0" fontId="2" fillId="0" borderId="4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0" fontId="3" fillId="40" borderId="47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9" fontId="3" fillId="40" borderId="66" xfId="0" applyNumberFormat="1" applyFont="1" applyFill="1" applyBorder="1" applyAlignment="1">
      <alignment horizontal="center"/>
    </xf>
    <xf numFmtId="9" fontId="3" fillId="40" borderId="47" xfId="0" applyNumberFormat="1" applyFont="1" applyFill="1" applyBorder="1" applyAlignment="1">
      <alignment horizontal="center"/>
    </xf>
    <xf numFmtId="9" fontId="3" fillId="35" borderId="61" xfId="0" applyNumberFormat="1" applyFont="1" applyFill="1" applyBorder="1" applyAlignment="1">
      <alignment horizontal="center"/>
    </xf>
    <xf numFmtId="172" fontId="3" fillId="34" borderId="63" xfId="0" applyNumberFormat="1" applyFont="1" applyFill="1" applyBorder="1" applyAlignment="1">
      <alignment horizontal="center" vertical="center"/>
    </xf>
    <xf numFmtId="172" fontId="2" fillId="40" borderId="36" xfId="0" applyNumberFormat="1" applyFont="1" applyFill="1" applyBorder="1" applyAlignment="1">
      <alignment horizontal="center" vertical="center" wrapText="1"/>
    </xf>
    <xf numFmtId="172" fontId="2" fillId="40" borderId="48" xfId="0" applyNumberFormat="1" applyFont="1" applyFill="1" applyBorder="1" applyAlignment="1">
      <alignment horizontal="center" vertical="center" wrapText="1"/>
    </xf>
    <xf numFmtId="0" fontId="3" fillId="9" borderId="66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9" fontId="3" fillId="9" borderId="47" xfId="0" applyNumberFormat="1" applyFont="1" applyFill="1" applyBorder="1" applyAlignment="1">
      <alignment horizontal="center" vertical="center" wrapText="1"/>
    </xf>
    <xf numFmtId="9" fontId="3" fillId="34" borderId="61" xfId="0" applyNumberFormat="1" applyFont="1" applyFill="1" applyBorder="1" applyAlignment="1">
      <alignment horizontal="center" vertical="center" wrapText="1"/>
    </xf>
    <xf numFmtId="9" fontId="3" fillId="9" borderId="66" xfId="0" applyNumberFormat="1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172" fontId="3" fillId="34" borderId="23" xfId="0" applyNumberFormat="1" applyFont="1" applyFill="1" applyBorder="1" applyAlignment="1">
      <alignment horizontal="center" vertical="center" wrapText="1"/>
    </xf>
    <xf numFmtId="172" fontId="3" fillId="34" borderId="58" xfId="0" applyNumberFormat="1" applyFont="1" applyFill="1" applyBorder="1" applyAlignment="1">
      <alignment horizontal="center" vertical="center" wrapText="1"/>
    </xf>
    <xf numFmtId="172" fontId="3" fillId="34" borderId="34" xfId="0" applyNumberFormat="1" applyFont="1" applyFill="1" applyBorder="1" applyAlignment="1">
      <alignment horizontal="center" vertical="center"/>
    </xf>
    <xf numFmtId="1" fontId="3" fillId="34" borderId="18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9" fontId="3" fillId="34" borderId="18" xfId="0" applyNumberFormat="1" applyFont="1" applyFill="1" applyBorder="1" applyAlignment="1">
      <alignment horizontal="center"/>
    </xf>
    <xf numFmtId="10" fontId="3" fillId="35" borderId="59" xfId="0" applyNumberFormat="1" applyFont="1" applyFill="1" applyBorder="1" applyAlignment="1">
      <alignment horizontal="center" vertical="center"/>
    </xf>
    <xf numFmtId="172" fontId="3" fillId="0" borderId="64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horizontal="center" vertical="center" wrapText="1"/>
    </xf>
    <xf numFmtId="172" fontId="3" fillId="0" borderId="58" xfId="0" applyNumberFormat="1" applyFont="1" applyFill="1" applyBorder="1" applyAlignment="1">
      <alignment horizontal="center" vertical="center" wrapText="1"/>
    </xf>
    <xf numFmtId="9" fontId="3" fillId="0" borderId="66" xfId="0" applyNumberFormat="1" applyFont="1" applyFill="1" applyBorder="1" applyAlignment="1">
      <alignment horizontal="center" vertical="center" wrapText="1"/>
    </xf>
    <xf numFmtId="9" fontId="3" fillId="0" borderId="47" xfId="0" applyNumberFormat="1" applyFont="1" applyFill="1" applyBorder="1" applyAlignment="1">
      <alignment horizontal="center" vertical="center" wrapText="1"/>
    </xf>
    <xf numFmtId="9" fontId="3" fillId="0" borderId="61" xfId="0" applyNumberFormat="1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172" fontId="2" fillId="0" borderId="36" xfId="0" applyNumberFormat="1" applyFont="1" applyFill="1" applyBorder="1" applyAlignment="1">
      <alignment horizontal="center" vertical="center" wrapText="1"/>
    </xf>
    <xf numFmtId="172" fontId="2" fillId="0" borderId="48" xfId="0" applyNumberFormat="1" applyFont="1" applyFill="1" applyBorder="1" applyAlignment="1">
      <alignment horizontal="center" vertical="center" wrapText="1"/>
    </xf>
    <xf numFmtId="172" fontId="3" fillId="0" borderId="37" xfId="0" applyNumberFormat="1" applyFont="1" applyFill="1" applyBorder="1" applyAlignment="1">
      <alignment horizontal="center" vertical="center" wrapText="1"/>
    </xf>
    <xf numFmtId="10" fontId="3" fillId="0" borderId="66" xfId="0" applyNumberFormat="1" applyFont="1" applyFill="1" applyBorder="1" applyAlignment="1">
      <alignment horizontal="center" vertical="center"/>
    </xf>
    <xf numFmtId="10" fontId="3" fillId="0" borderId="47" xfId="0" applyNumberFormat="1" applyFont="1" applyFill="1" applyBorder="1" applyAlignment="1">
      <alignment horizontal="center" vertical="center"/>
    </xf>
    <xf numFmtId="10" fontId="3" fillId="0" borderId="61" xfId="0" applyNumberFormat="1" applyFont="1" applyFill="1" applyBorder="1" applyAlignment="1">
      <alignment horizontal="center" vertical="center"/>
    </xf>
    <xf numFmtId="172" fontId="3" fillId="0" borderId="67" xfId="0" applyNumberFormat="1" applyFont="1" applyFill="1" applyBorder="1" applyAlignment="1">
      <alignment horizontal="center" vertical="center" wrapText="1"/>
    </xf>
    <xf numFmtId="172" fontId="3" fillId="0" borderId="45" xfId="0" applyNumberFormat="1" applyFont="1" applyFill="1" applyBorder="1" applyAlignment="1">
      <alignment horizontal="center" vertical="center"/>
    </xf>
    <xf numFmtId="172" fontId="3" fillId="0" borderId="34" xfId="0" applyNumberFormat="1" applyFont="1" applyFill="1" applyBorder="1" applyAlignment="1">
      <alignment horizontal="center" vertical="center"/>
    </xf>
    <xf numFmtId="172" fontId="3" fillId="0" borderId="6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72" fontId="3" fillId="0" borderId="36" xfId="0" applyNumberFormat="1" applyFont="1" applyFill="1" applyBorder="1" applyAlignment="1">
      <alignment horizontal="center" vertical="center" wrapText="1"/>
    </xf>
    <xf numFmtId="172" fontId="3" fillId="0" borderId="48" xfId="0" applyNumberFormat="1" applyFont="1" applyFill="1" applyBorder="1" applyAlignment="1">
      <alignment horizontal="center" vertical="center" wrapText="1"/>
    </xf>
    <xf numFmtId="9" fontId="3" fillId="0" borderId="66" xfId="0" applyNumberFormat="1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 horizontal="center"/>
    </xf>
    <xf numFmtId="172" fontId="2" fillId="0" borderId="58" xfId="0" applyNumberFormat="1" applyFont="1" applyFill="1" applyBorder="1" applyAlignment="1">
      <alignment horizontal="center" vertical="center" wrapText="1"/>
    </xf>
    <xf numFmtId="172" fontId="2" fillId="42" borderId="64" xfId="0" applyNumberFormat="1" applyFont="1" applyFill="1" applyBorder="1" applyAlignment="1">
      <alignment horizontal="center" vertical="center" wrapText="1"/>
    </xf>
    <xf numFmtId="172" fontId="2" fillId="42" borderId="21" xfId="0" applyNumberFormat="1" applyFont="1" applyFill="1" applyBorder="1" applyAlignment="1">
      <alignment horizontal="center" vertical="center" wrapText="1"/>
    </xf>
    <xf numFmtId="172" fontId="2" fillId="42" borderId="67" xfId="0" applyNumberFormat="1" applyFont="1" applyFill="1" applyBorder="1" applyAlignment="1">
      <alignment horizontal="center" vertical="center" wrapText="1"/>
    </xf>
    <xf numFmtId="9" fontId="3" fillId="43" borderId="66" xfId="0" applyNumberFormat="1" applyFont="1" applyFill="1" applyBorder="1" applyAlignment="1">
      <alignment horizontal="center" vertical="center" wrapText="1"/>
    </xf>
    <xf numFmtId="9" fontId="2" fillId="35" borderId="59" xfId="0" applyNumberFormat="1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10" fontId="3" fillId="35" borderId="12" xfId="0" applyNumberFormat="1" applyFont="1" applyFill="1" applyBorder="1" applyAlignment="1">
      <alignment horizontal="center" vertical="center"/>
    </xf>
    <xf numFmtId="172" fontId="3" fillId="43" borderId="58" xfId="0" applyNumberFormat="1" applyFont="1" applyFill="1" applyBorder="1" applyAlignment="1">
      <alignment horizontal="center" vertical="center" wrapText="1"/>
    </xf>
    <xf numFmtId="0" fontId="8" fillId="41" borderId="61" xfId="0" applyFont="1" applyFill="1" applyBorder="1" applyAlignment="1">
      <alignment horizontal="center" vertical="center" wrapText="1"/>
    </xf>
    <xf numFmtId="0" fontId="2" fillId="41" borderId="37" xfId="0" applyFont="1" applyFill="1" applyBorder="1" applyAlignment="1">
      <alignment horizontal="center" vertical="center" wrapText="1"/>
    </xf>
    <xf numFmtId="172" fontId="2" fillId="41" borderId="37" xfId="0" applyNumberFormat="1" applyFont="1" applyFill="1" applyBorder="1" applyAlignment="1">
      <alignment horizontal="center" vertical="center" wrapText="1"/>
    </xf>
    <xf numFmtId="10" fontId="2" fillId="41" borderId="59" xfId="0" applyNumberFormat="1" applyFont="1" applyFill="1" applyBorder="1" applyAlignment="1">
      <alignment horizontal="center" vertical="center"/>
    </xf>
    <xf numFmtId="10" fontId="2" fillId="41" borderId="60" xfId="0" applyNumberFormat="1" applyFont="1" applyFill="1" applyBorder="1" applyAlignment="1">
      <alignment horizontal="center" vertical="center"/>
    </xf>
    <xf numFmtId="0" fontId="61" fillId="37" borderId="68" xfId="0" applyFont="1" applyFill="1" applyBorder="1" applyAlignment="1">
      <alignment horizontal="center" vertical="center"/>
    </xf>
    <xf numFmtId="0" fontId="61" fillId="37" borderId="69" xfId="0" applyFont="1" applyFill="1" applyBorder="1" applyAlignment="1">
      <alignment horizontal="center" vertical="center"/>
    </xf>
    <xf numFmtId="0" fontId="61" fillId="37" borderId="70" xfId="0" applyFont="1" applyFill="1" applyBorder="1" applyAlignment="1">
      <alignment horizontal="center" vertical="center"/>
    </xf>
    <xf numFmtId="0" fontId="4" fillId="37" borderId="71" xfId="0" applyFont="1" applyFill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72" xfId="0" applyFont="1" applyFill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/>
    </xf>
    <xf numFmtId="0" fontId="55" fillId="0" borderId="74" xfId="0" applyFont="1" applyBorder="1" applyAlignment="1">
      <alignment horizontal="center" vertical="center"/>
    </xf>
    <xf numFmtId="0" fontId="55" fillId="0" borderId="75" xfId="0" applyFont="1" applyBorder="1" applyAlignment="1">
      <alignment horizontal="center" vertical="center"/>
    </xf>
    <xf numFmtId="0" fontId="58" fillId="0" borderId="76" xfId="0" applyFont="1" applyFill="1" applyBorder="1" applyAlignment="1">
      <alignment vertical="center" wrapText="1"/>
    </xf>
    <xf numFmtId="0" fontId="58" fillId="0" borderId="77" xfId="0" applyFont="1" applyFill="1" applyBorder="1" applyAlignment="1">
      <alignment vertical="center" wrapText="1"/>
    </xf>
    <xf numFmtId="0" fontId="58" fillId="0" borderId="78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vertical="center" wrapText="1"/>
    </xf>
    <xf numFmtId="0" fontId="58" fillId="0" borderId="72" xfId="0" applyFont="1" applyFill="1" applyBorder="1" applyAlignment="1">
      <alignment vertical="center" wrapText="1"/>
    </xf>
    <xf numFmtId="0" fontId="4" fillId="36" borderId="68" xfId="0" applyFont="1" applyFill="1" applyBorder="1" applyAlignment="1">
      <alignment horizontal="center" vertical="center" wrapText="1"/>
    </xf>
    <xf numFmtId="0" fontId="0" fillId="36" borderId="70" xfId="0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5" fillId="0" borderId="79" xfId="0" applyFont="1" applyBorder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0" fontId="58" fillId="0" borderId="81" xfId="0" applyFont="1" applyFill="1" applyBorder="1" applyAlignment="1">
      <alignment horizontal="center" vertical="center" wrapText="1"/>
    </xf>
    <xf numFmtId="0" fontId="55" fillId="0" borderId="82" xfId="0" applyFont="1" applyBorder="1" applyAlignment="1">
      <alignment horizontal="center" vertical="center" textRotation="90"/>
    </xf>
    <xf numFmtId="0" fontId="55" fillId="0" borderId="83" xfId="0" applyFont="1" applyBorder="1" applyAlignment="1">
      <alignment horizontal="center" vertical="center" textRotation="90"/>
    </xf>
    <xf numFmtId="0" fontId="55" fillId="0" borderId="84" xfId="0" applyFont="1" applyBorder="1" applyAlignment="1">
      <alignment horizontal="center" vertical="center" textRotation="90"/>
    </xf>
    <xf numFmtId="0" fontId="55" fillId="0" borderId="85" xfId="0" applyFont="1" applyBorder="1" applyAlignment="1">
      <alignment horizontal="center" vertical="center"/>
    </xf>
    <xf numFmtId="9" fontId="56" fillId="0" borderId="10" xfId="0" applyNumberFormat="1" applyFont="1" applyFill="1" applyBorder="1" applyAlignment="1">
      <alignment vertical="center" wrapText="1"/>
    </xf>
    <xf numFmtId="9" fontId="56" fillId="0" borderId="13" xfId="0" applyNumberFormat="1" applyFont="1" applyFill="1" applyBorder="1" applyAlignment="1">
      <alignment vertical="center" wrapText="1"/>
    </xf>
    <xf numFmtId="9" fontId="56" fillId="0" borderId="18" xfId="0" applyNumberFormat="1" applyFont="1" applyFill="1" applyBorder="1" applyAlignment="1">
      <alignment vertical="center" wrapText="1"/>
    </xf>
    <xf numFmtId="1" fontId="56" fillId="0" borderId="86" xfId="0" applyNumberFormat="1" applyFont="1" applyFill="1" applyBorder="1" applyAlignment="1">
      <alignment horizontal="center" vertical="center" wrapText="1"/>
    </xf>
    <xf numFmtId="1" fontId="62" fillId="0" borderId="86" xfId="0" applyNumberFormat="1" applyFont="1" applyBorder="1" applyAlignment="1">
      <alignment horizontal="center" vertical="center" wrapText="1"/>
    </xf>
    <xf numFmtId="1" fontId="62" fillId="0" borderId="31" xfId="0" applyNumberFormat="1" applyFont="1" applyBorder="1" applyAlignment="1">
      <alignment horizontal="center" vertical="center" wrapText="1"/>
    </xf>
    <xf numFmtId="0" fontId="58" fillId="0" borderId="87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vertical="center" wrapText="1"/>
    </xf>
    <xf numFmtId="0" fontId="56" fillId="0" borderId="18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vertical="center" wrapText="1"/>
    </xf>
    <xf numFmtId="0" fontId="58" fillId="0" borderId="81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</cellXfs>
  <cellStyles count="50">
    <cellStyle name="Normal" xfId="0"/>
    <cellStyle name="0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50"/>
  <sheetViews>
    <sheetView tabSelected="1" zoomScale="80" zoomScaleNormal="80" zoomScaleSheetLayoutView="100" zoomScalePageLayoutView="80" workbookViewId="0" topLeftCell="C1">
      <selection activeCell="J4" sqref="J4"/>
    </sheetView>
  </sheetViews>
  <sheetFormatPr defaultColWidth="11.421875" defaultRowHeight="12.75"/>
  <cols>
    <col min="1" max="1" width="3.00390625" style="82" customWidth="1"/>
    <col min="2" max="2" width="13.8515625" style="82" customWidth="1"/>
    <col min="3" max="3" width="25.57421875" style="111" customWidth="1"/>
    <col min="4" max="4" width="6.421875" style="2" customWidth="1"/>
    <col min="5" max="5" width="9.00390625" style="0" customWidth="1"/>
    <col min="6" max="6" width="7.28125" style="0" customWidth="1"/>
    <col min="7" max="7" width="7.421875" style="0" customWidth="1"/>
    <col min="8" max="8" width="8.7109375" style="0" customWidth="1"/>
    <col min="9" max="9" width="7.421875" style="1" customWidth="1"/>
    <col min="10" max="10" width="8.140625" style="1" customWidth="1"/>
    <col min="11" max="13" width="8.00390625" style="1" customWidth="1"/>
    <col min="14" max="14" width="8.00390625" style="0" customWidth="1"/>
    <col min="15" max="15" width="8.7109375" style="0" customWidth="1"/>
    <col min="16" max="16" width="8.140625" style="0" customWidth="1"/>
    <col min="17" max="17" width="7.140625" style="0" customWidth="1"/>
    <col min="18" max="18" width="8.00390625" style="0" customWidth="1"/>
    <col min="19" max="19" width="8.8515625" style="0" customWidth="1"/>
    <col min="20" max="20" width="7.140625" style="0" customWidth="1"/>
    <col min="21" max="21" width="8.00390625" style="0" customWidth="1"/>
    <col min="22" max="22" width="8.8515625" style="0" customWidth="1"/>
    <col min="23" max="23" width="7.140625" style="0" customWidth="1"/>
    <col min="24" max="24" width="7.421875" style="0" customWidth="1"/>
    <col min="25" max="25" width="9.00390625" style="0" customWidth="1"/>
    <col min="26" max="26" width="7.421875" style="0" customWidth="1"/>
    <col min="27" max="27" width="8.57421875" style="0" customWidth="1"/>
    <col min="28" max="28" width="8.8515625" style="0" customWidth="1"/>
  </cols>
  <sheetData>
    <row r="1" spans="1:22" s="2" customFormat="1" ht="17.25" customHeight="1" thickBot="1">
      <c r="A1" s="82"/>
      <c r="B1" s="83"/>
      <c r="C1" s="110"/>
      <c r="D1" s="3"/>
      <c r="E1" s="299" t="s">
        <v>18</v>
      </c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</row>
    <row r="2" spans="1:28" s="2" customFormat="1" ht="22.5" customHeight="1" thickBot="1">
      <c r="A2" s="316" t="s">
        <v>0</v>
      </c>
      <c r="B2" s="317"/>
      <c r="C2" s="182" t="s">
        <v>4</v>
      </c>
      <c r="D2" s="183" t="s">
        <v>1</v>
      </c>
      <c r="E2" s="68" t="s">
        <v>41</v>
      </c>
      <c r="F2" s="184">
        <v>2007</v>
      </c>
      <c r="G2" s="69">
        <v>2008</v>
      </c>
      <c r="H2" s="69">
        <v>2009</v>
      </c>
      <c r="I2" s="70">
        <v>2010</v>
      </c>
      <c r="J2" s="70">
        <v>2011</v>
      </c>
      <c r="K2" s="70">
        <v>2012</v>
      </c>
      <c r="L2" s="70">
        <v>2013</v>
      </c>
      <c r="M2" s="70">
        <v>2014</v>
      </c>
      <c r="N2" s="70">
        <v>2015</v>
      </c>
      <c r="O2" s="70">
        <v>2016</v>
      </c>
      <c r="P2" s="149">
        <v>2017</v>
      </c>
      <c r="Q2" s="296">
        <v>2018</v>
      </c>
      <c r="R2" s="297"/>
      <c r="S2" s="298"/>
      <c r="T2" s="296">
        <v>2019</v>
      </c>
      <c r="U2" s="297"/>
      <c r="V2" s="298"/>
      <c r="W2" s="296">
        <v>2020</v>
      </c>
      <c r="X2" s="297"/>
      <c r="Y2" s="298"/>
      <c r="Z2" s="296">
        <v>2021</v>
      </c>
      <c r="AA2" s="297"/>
      <c r="AB2" s="298"/>
    </row>
    <row r="3" spans="1:28" s="2" customFormat="1" ht="22.5" customHeight="1" thickBot="1" thickTop="1">
      <c r="A3" s="186"/>
      <c r="B3" s="187"/>
      <c r="C3" s="188"/>
      <c r="D3" s="189"/>
      <c r="E3" s="190"/>
      <c r="F3" s="137"/>
      <c r="G3" s="137"/>
      <c r="H3" s="137"/>
      <c r="I3" s="138"/>
      <c r="J3" s="138"/>
      <c r="K3" s="138"/>
      <c r="L3" s="138"/>
      <c r="M3" s="140"/>
      <c r="N3" s="139"/>
      <c r="O3" s="138"/>
      <c r="P3" s="138"/>
      <c r="Q3" s="141" t="s">
        <v>64</v>
      </c>
      <c r="R3" s="141" t="s">
        <v>63</v>
      </c>
      <c r="S3" s="141" t="s">
        <v>65</v>
      </c>
      <c r="T3" s="141" t="s">
        <v>64</v>
      </c>
      <c r="U3" s="141" t="s">
        <v>63</v>
      </c>
      <c r="V3" s="141" t="s">
        <v>65</v>
      </c>
      <c r="W3" s="141" t="s">
        <v>64</v>
      </c>
      <c r="X3" s="141" t="s">
        <v>63</v>
      </c>
      <c r="Y3" s="141" t="s">
        <v>65</v>
      </c>
      <c r="Z3" s="141" t="s">
        <v>64</v>
      </c>
      <c r="AA3" s="141" t="s">
        <v>63</v>
      </c>
      <c r="AB3" s="141" t="s">
        <v>65</v>
      </c>
    </row>
    <row r="4" spans="1:28" ht="48" customHeight="1" thickBot="1">
      <c r="A4" s="185"/>
      <c r="B4" s="86"/>
      <c r="C4" s="144" t="s">
        <v>45</v>
      </c>
      <c r="D4" s="87" t="s">
        <v>53</v>
      </c>
      <c r="E4" s="67" t="s">
        <v>5</v>
      </c>
      <c r="F4" s="71"/>
      <c r="G4" s="72"/>
      <c r="H4" s="72"/>
      <c r="I4" s="125">
        <v>0.93</v>
      </c>
      <c r="J4" s="125">
        <v>0.94</v>
      </c>
      <c r="K4" s="125">
        <v>0.97</v>
      </c>
      <c r="L4" s="142" t="s">
        <v>26</v>
      </c>
      <c r="M4" s="126">
        <v>0.899</v>
      </c>
      <c r="N4" s="142" t="s">
        <v>26</v>
      </c>
      <c r="O4" s="125">
        <v>0.865</v>
      </c>
      <c r="P4" s="150">
        <v>0.888</v>
      </c>
      <c r="Q4" s="208">
        <v>0.909</v>
      </c>
      <c r="R4" s="223">
        <v>0.88</v>
      </c>
      <c r="S4" s="191">
        <v>0.894</v>
      </c>
      <c r="T4" s="208">
        <v>0.901</v>
      </c>
      <c r="U4" s="223">
        <v>0.889</v>
      </c>
      <c r="V4" s="191">
        <f>AVERAGE(T4,U4)</f>
        <v>0.895</v>
      </c>
      <c r="W4" s="256"/>
      <c r="X4" s="257"/>
      <c r="Y4" s="282" t="s">
        <v>66</v>
      </c>
      <c r="Z4" s="283">
        <v>0.9106</v>
      </c>
      <c r="AA4" s="284">
        <v>0.9424</v>
      </c>
      <c r="AB4" s="191">
        <v>0.9265</v>
      </c>
    </row>
    <row r="5" spans="1:28" ht="16.5" customHeight="1" thickTop="1">
      <c r="A5" s="307">
        <v>1</v>
      </c>
      <c r="B5" s="304" t="s">
        <v>51</v>
      </c>
      <c r="C5" s="338" t="s">
        <v>7</v>
      </c>
      <c r="D5" s="326" t="s">
        <v>21</v>
      </c>
      <c r="E5" s="31" t="s">
        <v>13</v>
      </c>
      <c r="F5" s="32" t="s">
        <v>6</v>
      </c>
      <c r="G5" s="32" t="s">
        <v>6</v>
      </c>
      <c r="H5" s="32">
        <v>1</v>
      </c>
      <c r="I5" s="30">
        <v>1</v>
      </c>
      <c r="J5" s="30">
        <v>1</v>
      </c>
      <c r="K5" s="30" t="s">
        <v>6</v>
      </c>
      <c r="L5" s="30">
        <v>1</v>
      </c>
      <c r="M5" s="4">
        <v>1</v>
      </c>
      <c r="N5" s="4">
        <v>1</v>
      </c>
      <c r="O5" s="4">
        <v>1</v>
      </c>
      <c r="P5" s="151" t="s">
        <v>6</v>
      </c>
      <c r="Q5" s="209" t="s">
        <v>6</v>
      </c>
      <c r="R5" s="170" t="s">
        <v>6</v>
      </c>
      <c r="S5" s="192" t="s">
        <v>6</v>
      </c>
      <c r="T5" s="209">
        <v>1</v>
      </c>
      <c r="U5" s="170">
        <v>1</v>
      </c>
      <c r="V5" s="192">
        <v>1</v>
      </c>
      <c r="W5" s="209">
        <v>1</v>
      </c>
      <c r="X5" s="170">
        <v>1</v>
      </c>
      <c r="Y5" s="192">
        <v>1</v>
      </c>
      <c r="Z5" s="209">
        <v>1</v>
      </c>
      <c r="AA5" s="170">
        <v>1</v>
      </c>
      <c r="AB5" s="192">
        <f>SUM(Z5:AA5)/2</f>
        <v>1</v>
      </c>
    </row>
    <row r="6" spans="1:28" ht="15.75" customHeight="1">
      <c r="A6" s="308"/>
      <c r="B6" s="305"/>
      <c r="C6" s="339"/>
      <c r="D6" s="333"/>
      <c r="E6" s="5" t="s">
        <v>14</v>
      </c>
      <c r="F6" s="6" t="s">
        <v>6</v>
      </c>
      <c r="G6" s="6" t="s">
        <v>6</v>
      </c>
      <c r="H6" s="6" t="s">
        <v>19</v>
      </c>
      <c r="I6" s="7" t="s">
        <v>6</v>
      </c>
      <c r="J6" s="7" t="s">
        <v>6</v>
      </c>
      <c r="K6" s="7">
        <v>1</v>
      </c>
      <c r="L6" s="7" t="s">
        <v>6</v>
      </c>
      <c r="M6" s="8">
        <v>1</v>
      </c>
      <c r="N6" s="8">
        <v>1</v>
      </c>
      <c r="O6" s="8">
        <v>1</v>
      </c>
      <c r="P6" s="152">
        <v>1</v>
      </c>
      <c r="Q6" s="210">
        <v>1</v>
      </c>
      <c r="R6" s="171" t="s">
        <v>6</v>
      </c>
      <c r="S6" s="193">
        <v>1</v>
      </c>
      <c r="T6" s="210" t="s">
        <v>6</v>
      </c>
      <c r="U6" s="171">
        <v>1</v>
      </c>
      <c r="V6" s="193">
        <v>1</v>
      </c>
      <c r="W6" s="210" t="s">
        <v>6</v>
      </c>
      <c r="X6" s="171" t="s">
        <v>6</v>
      </c>
      <c r="Y6" s="193" t="s">
        <v>6</v>
      </c>
      <c r="Z6" s="210">
        <v>1</v>
      </c>
      <c r="AA6" s="171">
        <v>1</v>
      </c>
      <c r="AB6" s="192">
        <f>SUM(Z6:AA6)/2</f>
        <v>1</v>
      </c>
    </row>
    <row r="7" spans="1:28" ht="15" customHeight="1">
      <c r="A7" s="308"/>
      <c r="B7" s="305"/>
      <c r="C7" s="339"/>
      <c r="D7" s="333"/>
      <c r="E7" s="5" t="s">
        <v>15</v>
      </c>
      <c r="F7" s="6" t="s">
        <v>6</v>
      </c>
      <c r="G7" s="6" t="s">
        <v>6</v>
      </c>
      <c r="H7" s="6" t="s">
        <v>6</v>
      </c>
      <c r="I7" s="9" t="s">
        <v>6</v>
      </c>
      <c r="J7" s="7" t="s">
        <v>6</v>
      </c>
      <c r="K7" s="9" t="s">
        <v>6</v>
      </c>
      <c r="L7" s="7">
        <v>1</v>
      </c>
      <c r="M7" s="8" t="s">
        <v>6</v>
      </c>
      <c r="N7" s="8" t="s">
        <v>6</v>
      </c>
      <c r="O7" s="8">
        <v>1</v>
      </c>
      <c r="P7" s="152" t="s">
        <v>6</v>
      </c>
      <c r="Q7" s="210" t="s">
        <v>6</v>
      </c>
      <c r="R7" s="171" t="s">
        <v>6</v>
      </c>
      <c r="S7" s="193" t="s">
        <v>6</v>
      </c>
      <c r="T7" s="210">
        <v>1</v>
      </c>
      <c r="U7" s="171">
        <v>1</v>
      </c>
      <c r="V7" s="193">
        <v>1</v>
      </c>
      <c r="W7" s="210" t="s">
        <v>6</v>
      </c>
      <c r="X7" s="171" t="s">
        <v>6</v>
      </c>
      <c r="Y7" s="193" t="s">
        <v>6</v>
      </c>
      <c r="Z7" s="210">
        <v>1</v>
      </c>
      <c r="AA7" s="171">
        <v>1</v>
      </c>
      <c r="AB7" s="192">
        <f>SUM(Z7:AA7)/2</f>
        <v>1</v>
      </c>
    </row>
    <row r="8" spans="1:28" ht="14.25" customHeight="1">
      <c r="A8" s="308"/>
      <c r="B8" s="305"/>
      <c r="C8" s="339"/>
      <c r="D8" s="333"/>
      <c r="E8" s="5" t="s">
        <v>16</v>
      </c>
      <c r="F8" s="6" t="s">
        <v>19</v>
      </c>
      <c r="G8" s="6" t="s">
        <v>6</v>
      </c>
      <c r="H8" s="6" t="s">
        <v>6</v>
      </c>
      <c r="I8" s="7">
        <v>1</v>
      </c>
      <c r="J8" s="7">
        <v>1</v>
      </c>
      <c r="K8" s="7" t="s">
        <v>6</v>
      </c>
      <c r="L8" s="7">
        <v>1</v>
      </c>
      <c r="M8" s="8">
        <v>1</v>
      </c>
      <c r="N8" s="120" t="s">
        <v>6</v>
      </c>
      <c r="O8" s="120" t="s">
        <v>6</v>
      </c>
      <c r="P8" s="152">
        <v>1</v>
      </c>
      <c r="Q8" s="210">
        <v>1</v>
      </c>
      <c r="R8" s="171" t="s">
        <v>6</v>
      </c>
      <c r="S8" s="193">
        <v>1</v>
      </c>
      <c r="T8" s="210">
        <v>1</v>
      </c>
      <c r="U8" s="171">
        <v>1</v>
      </c>
      <c r="V8" s="193">
        <v>1</v>
      </c>
      <c r="W8" s="210">
        <v>1</v>
      </c>
      <c r="X8" s="171" t="s">
        <v>6</v>
      </c>
      <c r="Y8" s="193">
        <v>1</v>
      </c>
      <c r="Z8" s="210">
        <v>1</v>
      </c>
      <c r="AA8" s="171">
        <v>1</v>
      </c>
      <c r="AB8" s="192">
        <f>SUM(Z8:AA8)/2</f>
        <v>1</v>
      </c>
    </row>
    <row r="9" spans="1:28" ht="18" customHeight="1" thickBot="1">
      <c r="A9" s="309"/>
      <c r="B9" s="318"/>
      <c r="C9" s="340"/>
      <c r="D9" s="334"/>
      <c r="E9" s="124" t="s">
        <v>37</v>
      </c>
      <c r="F9" s="50">
        <v>1</v>
      </c>
      <c r="G9" s="51" t="s">
        <v>6</v>
      </c>
      <c r="H9" s="50">
        <v>1</v>
      </c>
      <c r="I9" s="52">
        <v>1</v>
      </c>
      <c r="J9" s="52">
        <v>1</v>
      </c>
      <c r="K9" s="52">
        <v>1</v>
      </c>
      <c r="L9" s="52">
        <v>1</v>
      </c>
      <c r="M9" s="53">
        <v>1</v>
      </c>
      <c r="N9" s="53">
        <v>1</v>
      </c>
      <c r="O9" s="53">
        <v>1</v>
      </c>
      <c r="P9" s="153">
        <v>1</v>
      </c>
      <c r="Q9" s="211">
        <v>1</v>
      </c>
      <c r="R9" s="172">
        <v>1</v>
      </c>
      <c r="S9" s="194">
        <v>1</v>
      </c>
      <c r="T9" s="211">
        <v>1</v>
      </c>
      <c r="U9" s="172">
        <v>1</v>
      </c>
      <c r="V9" s="194">
        <v>1</v>
      </c>
      <c r="W9" s="259">
        <v>1</v>
      </c>
      <c r="X9" s="260">
        <v>1</v>
      </c>
      <c r="Y9" s="194">
        <v>1</v>
      </c>
      <c r="Z9" s="259">
        <v>1</v>
      </c>
      <c r="AA9" s="260">
        <v>1</v>
      </c>
      <c r="AB9" s="287">
        <f>SUM(Z9:AA9)/2</f>
        <v>1</v>
      </c>
    </row>
    <row r="10" spans="1:28" ht="18.75" customHeight="1" thickTop="1">
      <c r="A10" s="307">
        <v>2</v>
      </c>
      <c r="B10" s="321" t="s">
        <v>2</v>
      </c>
      <c r="C10" s="313" t="s">
        <v>39</v>
      </c>
      <c r="D10" s="337" t="s">
        <v>35</v>
      </c>
      <c r="E10" s="33" t="s">
        <v>12</v>
      </c>
      <c r="F10" s="76"/>
      <c r="G10" s="34" t="s">
        <v>6</v>
      </c>
      <c r="H10" s="34">
        <v>41</v>
      </c>
      <c r="I10" s="34">
        <v>39</v>
      </c>
      <c r="J10" s="34">
        <v>62</v>
      </c>
      <c r="K10" s="34">
        <v>10</v>
      </c>
      <c r="L10" s="34">
        <v>12</v>
      </c>
      <c r="M10" s="38">
        <v>6</v>
      </c>
      <c r="N10" s="119">
        <v>6</v>
      </c>
      <c r="O10" s="119">
        <v>2</v>
      </c>
      <c r="P10" s="154">
        <v>5</v>
      </c>
      <c r="Q10" s="212">
        <v>6</v>
      </c>
      <c r="R10" s="173">
        <v>0</v>
      </c>
      <c r="S10" s="195">
        <v>6</v>
      </c>
      <c r="T10" s="212">
        <v>3</v>
      </c>
      <c r="U10" s="173">
        <v>2</v>
      </c>
      <c r="V10" s="195">
        <v>5</v>
      </c>
      <c r="W10" s="212" t="s">
        <v>6</v>
      </c>
      <c r="X10" s="173" t="s">
        <v>6</v>
      </c>
      <c r="Y10" s="195" t="s">
        <v>6</v>
      </c>
      <c r="Z10" s="212"/>
      <c r="AA10" s="173"/>
      <c r="AB10" s="195"/>
    </row>
    <row r="11" spans="1:28" ht="17.25" customHeight="1">
      <c r="A11" s="308"/>
      <c r="B11" s="305"/>
      <c r="C11" s="314"/>
      <c r="D11" s="333"/>
      <c r="E11" s="10" t="s">
        <v>17</v>
      </c>
      <c r="F11" s="75"/>
      <c r="G11" s="9" t="s">
        <v>6</v>
      </c>
      <c r="H11" s="9">
        <v>18</v>
      </c>
      <c r="I11" s="9">
        <v>38</v>
      </c>
      <c r="J11" s="9">
        <v>52</v>
      </c>
      <c r="K11" s="9">
        <v>72</v>
      </c>
      <c r="L11" s="9">
        <v>38</v>
      </c>
      <c r="M11" s="36">
        <v>82</v>
      </c>
      <c r="N11" s="121">
        <v>59</v>
      </c>
      <c r="O11" s="121">
        <v>45</v>
      </c>
      <c r="P11" s="155">
        <v>56</v>
      </c>
      <c r="Q11" s="229">
        <v>39</v>
      </c>
      <c r="R11" s="230">
        <v>6</v>
      </c>
      <c r="S11" s="231">
        <v>45</v>
      </c>
      <c r="T11" s="229">
        <v>28</v>
      </c>
      <c r="U11" s="230">
        <v>21</v>
      </c>
      <c r="V11" s="231">
        <v>49</v>
      </c>
      <c r="W11" s="229"/>
      <c r="X11" s="230"/>
      <c r="Y11" s="231"/>
      <c r="Z11" s="229"/>
      <c r="AA11" s="230"/>
      <c r="AB11" s="231"/>
    </row>
    <row r="12" spans="1:28" ht="36" customHeight="1" thickBot="1">
      <c r="A12" s="308"/>
      <c r="B12" s="305"/>
      <c r="C12" s="335"/>
      <c r="D12" s="334"/>
      <c r="E12" s="123" t="s">
        <v>23</v>
      </c>
      <c r="F12" s="73"/>
      <c r="G12" s="47">
        <v>30</v>
      </c>
      <c r="H12" s="48">
        <v>59</v>
      </c>
      <c r="I12" s="48">
        <v>77</v>
      </c>
      <c r="J12" s="48">
        <v>114</v>
      </c>
      <c r="K12" s="48">
        <v>82</v>
      </c>
      <c r="L12" s="47">
        <v>50</v>
      </c>
      <c r="M12" s="49">
        <v>88</v>
      </c>
      <c r="N12" s="136">
        <v>65</v>
      </c>
      <c r="O12" s="136">
        <v>47</v>
      </c>
      <c r="P12" s="248">
        <v>61</v>
      </c>
      <c r="Q12" s="242">
        <v>45</v>
      </c>
      <c r="R12" s="243">
        <v>6</v>
      </c>
      <c r="S12" s="244">
        <v>51</v>
      </c>
      <c r="T12" s="242">
        <v>31</v>
      </c>
      <c r="U12" s="243">
        <v>23</v>
      </c>
      <c r="V12" s="244">
        <v>54</v>
      </c>
      <c r="W12" s="262"/>
      <c r="X12" s="263"/>
      <c r="Y12" s="264"/>
      <c r="Z12" s="262"/>
      <c r="AA12" s="263"/>
      <c r="AB12" s="291" t="s">
        <v>69</v>
      </c>
    </row>
    <row r="13" spans="1:28" ht="57.75" customHeight="1" thickBot="1" thickTop="1">
      <c r="A13" s="309"/>
      <c r="B13" s="306"/>
      <c r="C13" s="145" t="s">
        <v>40</v>
      </c>
      <c r="D13" s="88" t="s">
        <v>46</v>
      </c>
      <c r="E13" s="66" t="s">
        <v>38</v>
      </c>
      <c r="F13" s="94"/>
      <c r="G13" s="94"/>
      <c r="H13" s="94"/>
      <c r="I13" s="94"/>
      <c r="J13" s="94"/>
      <c r="K13" s="94"/>
      <c r="L13" s="95"/>
      <c r="M13" s="128">
        <v>0.2756</v>
      </c>
      <c r="N13" s="128">
        <v>0.323</v>
      </c>
      <c r="O13" s="128">
        <v>0.3789</v>
      </c>
      <c r="P13" s="156">
        <v>0.54</v>
      </c>
      <c r="Q13" s="240">
        <v>0.3387</v>
      </c>
      <c r="R13" s="241">
        <v>0.345</v>
      </c>
      <c r="S13" s="196">
        <v>0.34</v>
      </c>
      <c r="T13" s="240">
        <v>0.4105</v>
      </c>
      <c r="U13" s="241">
        <v>0.4655</v>
      </c>
      <c r="V13" s="196">
        <f>AVERAGE(T13,U13)</f>
        <v>0.438</v>
      </c>
      <c r="W13" s="265" t="s">
        <v>6</v>
      </c>
      <c r="X13" s="266" t="s">
        <v>6</v>
      </c>
      <c r="Y13" s="267" t="s">
        <v>6</v>
      </c>
      <c r="Z13" s="265"/>
      <c r="AA13" s="266"/>
      <c r="AB13" s="291" t="s">
        <v>69</v>
      </c>
    </row>
    <row r="14" spans="1:28" ht="15.75" customHeight="1" thickTop="1">
      <c r="A14" s="319">
        <v>3</v>
      </c>
      <c r="B14" s="301" t="s">
        <v>3</v>
      </c>
      <c r="C14" s="332" t="s">
        <v>68</v>
      </c>
      <c r="D14" s="337" t="s">
        <v>47</v>
      </c>
      <c r="E14" s="33" t="s">
        <v>12</v>
      </c>
      <c r="F14" s="96"/>
      <c r="G14" s="96"/>
      <c r="H14" s="96"/>
      <c r="I14" s="97"/>
      <c r="J14" s="97"/>
      <c r="K14" s="97"/>
      <c r="L14" s="97"/>
      <c r="M14" s="26">
        <v>0.1504</v>
      </c>
      <c r="N14" s="26">
        <v>0.0971</v>
      </c>
      <c r="O14" s="26">
        <v>0.0521</v>
      </c>
      <c r="P14" s="115">
        <v>0.0125</v>
      </c>
      <c r="Q14" s="214">
        <v>0.0416</v>
      </c>
      <c r="R14" s="225"/>
      <c r="S14" s="197">
        <v>0.0416</v>
      </c>
      <c r="T14" s="214">
        <v>0.0783</v>
      </c>
      <c r="U14" s="225"/>
      <c r="V14" s="197">
        <v>0.0783</v>
      </c>
      <c r="W14" s="214" t="s">
        <v>6</v>
      </c>
      <c r="X14" s="175" t="s">
        <v>6</v>
      </c>
      <c r="Y14" s="197" t="s">
        <v>6</v>
      </c>
      <c r="Z14" s="214">
        <v>0.059</v>
      </c>
      <c r="AA14" s="214" t="s">
        <v>6</v>
      </c>
      <c r="AB14" s="15">
        <v>0.059</v>
      </c>
    </row>
    <row r="15" spans="1:28" ht="13.5" customHeight="1">
      <c r="A15" s="320"/>
      <c r="B15" s="302"/>
      <c r="C15" s="311"/>
      <c r="D15" s="333"/>
      <c r="E15" s="10" t="s">
        <v>17</v>
      </c>
      <c r="F15" s="98"/>
      <c r="G15" s="98"/>
      <c r="H15" s="98"/>
      <c r="I15" s="99"/>
      <c r="J15" s="99"/>
      <c r="K15" s="99"/>
      <c r="L15" s="99"/>
      <c r="M15" s="16">
        <v>0.1412</v>
      </c>
      <c r="N15" s="16">
        <v>0.0374</v>
      </c>
      <c r="O15" s="16" t="s">
        <v>62</v>
      </c>
      <c r="P15" s="116">
        <v>0.0173</v>
      </c>
      <c r="Q15" s="161">
        <v>0.0221</v>
      </c>
      <c r="R15" s="226"/>
      <c r="S15" s="198">
        <v>0.0221</v>
      </c>
      <c r="T15" s="161">
        <v>0.0931</v>
      </c>
      <c r="U15" s="226"/>
      <c r="V15" s="198">
        <v>0.0931</v>
      </c>
      <c r="W15" s="161"/>
      <c r="X15" s="118"/>
      <c r="Y15" s="198"/>
      <c r="Z15" s="161">
        <v>0.058</v>
      </c>
      <c r="AA15" s="161" t="s">
        <v>6</v>
      </c>
      <c r="AB15" s="15">
        <v>0.058</v>
      </c>
    </row>
    <row r="16" spans="1:28" ht="24.75" customHeight="1" thickBot="1">
      <c r="A16" s="320"/>
      <c r="B16" s="303"/>
      <c r="C16" s="312"/>
      <c r="D16" s="334"/>
      <c r="E16" s="46" t="s">
        <v>37</v>
      </c>
      <c r="F16" s="100"/>
      <c r="G16" s="100"/>
      <c r="H16" s="100"/>
      <c r="I16" s="101"/>
      <c r="J16" s="101"/>
      <c r="K16" s="101"/>
      <c r="L16" s="101"/>
      <c r="M16" s="65">
        <v>0.1458</v>
      </c>
      <c r="N16" s="60">
        <v>0.0672</v>
      </c>
      <c r="O16" s="60">
        <v>0.0394</v>
      </c>
      <c r="P16" s="157">
        <v>0.0149</v>
      </c>
      <c r="Q16" s="215">
        <v>0.0319</v>
      </c>
      <c r="R16" s="227"/>
      <c r="S16" s="199">
        <f>AVERAGE(S14,S15)</f>
        <v>0.03185</v>
      </c>
      <c r="T16" s="215">
        <v>0.0857</v>
      </c>
      <c r="U16" s="227"/>
      <c r="V16" s="199">
        <f>AVERAGE(V14,V15)</f>
        <v>0.0857</v>
      </c>
      <c r="W16" s="268"/>
      <c r="X16" s="269"/>
      <c r="Y16" s="270"/>
      <c r="Z16" s="268">
        <v>0.058</v>
      </c>
      <c r="AA16" s="268" t="s">
        <v>6</v>
      </c>
      <c r="AB16" s="289">
        <v>0.058</v>
      </c>
    </row>
    <row r="17" spans="1:28" ht="18.75" customHeight="1" thickTop="1">
      <c r="A17" s="307">
        <v>4</v>
      </c>
      <c r="B17" s="304" t="s">
        <v>8</v>
      </c>
      <c r="C17" s="313" t="s">
        <v>42</v>
      </c>
      <c r="D17" s="326" t="s">
        <v>20</v>
      </c>
      <c r="E17" s="31" t="s">
        <v>12</v>
      </c>
      <c r="F17" s="74"/>
      <c r="G17" s="40">
        <v>0.8097</v>
      </c>
      <c r="H17" s="41">
        <v>0.6507</v>
      </c>
      <c r="I17" s="39">
        <v>0.7989</v>
      </c>
      <c r="J17" s="39">
        <v>0.8571</v>
      </c>
      <c r="K17" s="39">
        <v>0.9412</v>
      </c>
      <c r="L17" s="39">
        <v>0.8624</v>
      </c>
      <c r="M17" s="42">
        <v>0.6423</v>
      </c>
      <c r="N17" s="42">
        <v>0.9329</v>
      </c>
      <c r="O17" s="42">
        <v>0.8856</v>
      </c>
      <c r="P17" s="158">
        <v>0.7989</v>
      </c>
      <c r="Q17" s="216">
        <v>0.969</v>
      </c>
      <c r="R17" s="176">
        <v>0.6</v>
      </c>
      <c r="S17" s="200">
        <f>AVERAGE(Q17,R17)</f>
        <v>0.7845</v>
      </c>
      <c r="T17" s="216">
        <v>1</v>
      </c>
      <c r="U17" s="176">
        <v>0.4603</v>
      </c>
      <c r="V17" s="200">
        <f>AVERAGE(T17,U17)</f>
        <v>0.73015</v>
      </c>
      <c r="W17" s="216" t="s">
        <v>6</v>
      </c>
      <c r="X17" s="176" t="s">
        <v>6</v>
      </c>
      <c r="Y17" s="200" t="s">
        <v>6</v>
      </c>
      <c r="Z17" s="216">
        <v>1</v>
      </c>
      <c r="AA17" s="176">
        <v>0.8</v>
      </c>
      <c r="AB17" s="200">
        <v>0.9</v>
      </c>
    </row>
    <row r="18" spans="1:28" ht="12.75" customHeight="1">
      <c r="A18" s="308"/>
      <c r="B18" s="305"/>
      <c r="C18" s="314"/>
      <c r="D18" s="327"/>
      <c r="E18" s="5" t="s">
        <v>17</v>
      </c>
      <c r="F18" s="75"/>
      <c r="G18" s="11">
        <v>0.0591</v>
      </c>
      <c r="H18" s="11">
        <v>0.2751</v>
      </c>
      <c r="I18" s="12">
        <v>0.1217</v>
      </c>
      <c r="J18" s="12">
        <v>0.101</v>
      </c>
      <c r="K18" s="12">
        <v>0.0107</v>
      </c>
      <c r="L18" s="12">
        <v>0.02</v>
      </c>
      <c r="M18" s="13">
        <v>0.2908</v>
      </c>
      <c r="N18" s="13">
        <v>0.0352</v>
      </c>
      <c r="O18" s="13">
        <v>0.059</v>
      </c>
      <c r="P18" s="159">
        <v>0.0151</v>
      </c>
      <c r="Q18" s="217">
        <v>0.0075</v>
      </c>
      <c r="R18" s="177">
        <v>0.0151</v>
      </c>
      <c r="S18" s="201">
        <f>AVERAGE(Q18,R18)</f>
        <v>0.011300000000000001</v>
      </c>
      <c r="T18" s="217">
        <v>0</v>
      </c>
      <c r="U18" s="177">
        <v>0.0333</v>
      </c>
      <c r="V18" s="201">
        <f>AVERAGE(T18,U18)</f>
        <v>0.01665</v>
      </c>
      <c r="W18" s="217"/>
      <c r="X18" s="177"/>
      <c r="Y18" s="201"/>
      <c r="Z18" s="217">
        <v>0</v>
      </c>
      <c r="AA18" s="177">
        <v>0.05</v>
      </c>
      <c r="AB18" s="201">
        <v>0.025</v>
      </c>
    </row>
    <row r="19" spans="1:28" ht="35.25" customHeight="1" thickBot="1">
      <c r="A19" s="309"/>
      <c r="B19" s="318"/>
      <c r="C19" s="335"/>
      <c r="D19" s="328"/>
      <c r="E19" s="123" t="s">
        <v>23</v>
      </c>
      <c r="F19" s="73"/>
      <c r="G19" s="112">
        <v>0.8688</v>
      </c>
      <c r="H19" s="113">
        <v>0.9258</v>
      </c>
      <c r="I19" s="52">
        <v>0.9206</v>
      </c>
      <c r="J19" s="52">
        <v>0.9581</v>
      </c>
      <c r="K19" s="52">
        <v>0.9519</v>
      </c>
      <c r="L19" s="52">
        <v>0.8824</v>
      </c>
      <c r="M19" s="53">
        <v>0.9331</v>
      </c>
      <c r="N19" s="53">
        <v>0.9681</v>
      </c>
      <c r="O19" s="53">
        <v>0.945</v>
      </c>
      <c r="P19" s="153">
        <v>0.814</v>
      </c>
      <c r="Q19" s="211">
        <v>0.9765</v>
      </c>
      <c r="R19" s="245">
        <v>0.6151</v>
      </c>
      <c r="S19" s="194">
        <f>AVERAGE(Q19,R19)</f>
        <v>0.7958000000000001</v>
      </c>
      <c r="T19" s="211">
        <v>1</v>
      </c>
      <c r="U19" s="245">
        <v>0.4963</v>
      </c>
      <c r="V19" s="246">
        <f>AVERAGE(T19,U19)</f>
        <v>0.74815</v>
      </c>
      <c r="W19" s="259"/>
      <c r="X19" s="260"/>
      <c r="Y19" s="261"/>
      <c r="Z19" s="259">
        <v>1</v>
      </c>
      <c r="AA19" s="260">
        <v>0.85</v>
      </c>
      <c r="AB19" s="194">
        <v>0.925</v>
      </c>
    </row>
    <row r="20" spans="1:28" ht="20.25" customHeight="1" thickTop="1">
      <c r="A20" s="307">
        <v>5</v>
      </c>
      <c r="B20" s="304" t="s">
        <v>58</v>
      </c>
      <c r="C20" s="313" t="s">
        <v>43</v>
      </c>
      <c r="D20" s="326" t="s">
        <v>21</v>
      </c>
      <c r="E20" s="33" t="s">
        <v>12</v>
      </c>
      <c r="F20" s="74"/>
      <c r="G20" s="39">
        <v>0.6956</v>
      </c>
      <c r="H20" s="39">
        <v>0.5925</v>
      </c>
      <c r="I20" s="39">
        <v>0.8783</v>
      </c>
      <c r="J20" s="39">
        <v>0.8518</v>
      </c>
      <c r="K20" s="39">
        <v>0.9679</v>
      </c>
      <c r="L20" s="39">
        <v>0.9048</v>
      </c>
      <c r="M20" s="42">
        <v>0.9378</v>
      </c>
      <c r="N20" s="42">
        <v>0.902</v>
      </c>
      <c r="O20" s="42">
        <v>0.8358</v>
      </c>
      <c r="P20" s="158">
        <v>0.9246</v>
      </c>
      <c r="Q20" s="216">
        <v>0.7219</v>
      </c>
      <c r="R20" s="176">
        <v>0.9384</v>
      </c>
      <c r="S20" s="200">
        <f>AVERAGE(Q20,R20)</f>
        <v>0.8301499999999999</v>
      </c>
      <c r="T20" s="216">
        <v>0.7573</v>
      </c>
      <c r="U20" s="176">
        <v>0.9375</v>
      </c>
      <c r="V20" s="200">
        <f>AVERAGE(T20,U20)</f>
        <v>0.8473999999999999</v>
      </c>
      <c r="W20" s="216" t="s">
        <v>6</v>
      </c>
      <c r="X20" s="176" t="s">
        <v>6</v>
      </c>
      <c r="Y20" s="200" t="s">
        <v>6</v>
      </c>
      <c r="Z20" s="216">
        <v>0.7927</v>
      </c>
      <c r="AA20" s="176">
        <v>0.91</v>
      </c>
      <c r="AB20" s="200">
        <f>(Z20+AA20)/2</f>
        <v>0.85135</v>
      </c>
    </row>
    <row r="21" spans="1:28" ht="17.25" customHeight="1">
      <c r="A21" s="308"/>
      <c r="B21" s="305"/>
      <c r="C21" s="314"/>
      <c r="D21" s="327"/>
      <c r="E21" s="10" t="s">
        <v>17</v>
      </c>
      <c r="F21" s="75"/>
      <c r="G21" s="14" t="s">
        <v>24</v>
      </c>
      <c r="H21" s="12">
        <v>0.2275</v>
      </c>
      <c r="I21" s="12">
        <v>0.0582</v>
      </c>
      <c r="J21" s="12">
        <v>0.1063</v>
      </c>
      <c r="K21" s="12">
        <v>0.0108</v>
      </c>
      <c r="L21" s="12">
        <v>0.0207</v>
      </c>
      <c r="M21" s="13">
        <v>0.0102</v>
      </c>
      <c r="N21" s="13">
        <v>0.0553</v>
      </c>
      <c r="O21" s="13">
        <v>0.0804</v>
      </c>
      <c r="P21" s="159">
        <v>0.01</v>
      </c>
      <c r="Q21" s="217">
        <v>0.1493</v>
      </c>
      <c r="R21" s="177">
        <v>0.01515</v>
      </c>
      <c r="S21" s="201">
        <f>AVERAGE(Q21,R21)</f>
        <v>0.08222499999999999</v>
      </c>
      <c r="T21" s="217">
        <v>0.0588</v>
      </c>
      <c r="U21" s="177">
        <v>0.0447</v>
      </c>
      <c r="V21" s="201">
        <f>AVERAGE(T21,U21)</f>
        <v>0.05175</v>
      </c>
      <c r="W21" s="217"/>
      <c r="X21" s="177"/>
      <c r="Y21" s="201"/>
      <c r="Z21" s="217">
        <v>0.8357</v>
      </c>
      <c r="AA21" s="177">
        <v>0.9253</v>
      </c>
      <c r="AB21" s="200">
        <f>(Z21+AA21)/2</f>
        <v>0.8805000000000001</v>
      </c>
    </row>
    <row r="22" spans="1:28" ht="45" customHeight="1" thickBot="1">
      <c r="A22" s="308"/>
      <c r="B22" s="305"/>
      <c r="C22" s="335"/>
      <c r="D22" s="328"/>
      <c r="E22" s="54" t="s">
        <v>23</v>
      </c>
      <c r="F22" s="73"/>
      <c r="G22" s="114">
        <v>0.7977</v>
      </c>
      <c r="H22" s="114">
        <v>0.82</v>
      </c>
      <c r="I22" s="52">
        <v>0.9365</v>
      </c>
      <c r="J22" s="52">
        <v>0.9581</v>
      </c>
      <c r="K22" s="52">
        <v>0.9787</v>
      </c>
      <c r="L22" s="52">
        <v>0.9255</v>
      </c>
      <c r="M22" s="53">
        <v>0.948</v>
      </c>
      <c r="N22" s="53">
        <v>0.9573</v>
      </c>
      <c r="O22" s="53">
        <v>0.9162</v>
      </c>
      <c r="P22" s="153">
        <v>0.9346</v>
      </c>
      <c r="Q22" s="247">
        <f aca="true" t="shared" si="0" ref="Q22:V22">SUM(Q20:Q21)</f>
        <v>0.8712</v>
      </c>
      <c r="R22" s="172">
        <f t="shared" si="0"/>
        <v>0.95355</v>
      </c>
      <c r="S22" s="194">
        <f t="shared" si="0"/>
        <v>0.9123749999999999</v>
      </c>
      <c r="T22" s="247">
        <f t="shared" si="0"/>
        <v>0.8160999999999999</v>
      </c>
      <c r="U22" s="172">
        <f t="shared" si="0"/>
        <v>0.9822</v>
      </c>
      <c r="V22" s="194">
        <f t="shared" si="0"/>
        <v>0.8991499999999999</v>
      </c>
      <c r="W22" s="259"/>
      <c r="X22" s="260"/>
      <c r="Y22" s="261"/>
      <c r="Z22" s="259">
        <f>(Z20+Z21)/2</f>
        <v>0.8142</v>
      </c>
      <c r="AA22" s="259">
        <f>(AA20+AA21)/2</f>
        <v>0.9176500000000001</v>
      </c>
      <c r="AB22" s="286">
        <f>(AB20+AB21)/2</f>
        <v>0.8659250000000001</v>
      </c>
    </row>
    <row r="23" spans="1:28" ht="69" customHeight="1" thickBot="1" thickTop="1">
      <c r="A23" s="308"/>
      <c r="B23" s="305"/>
      <c r="C23" s="146" t="s">
        <v>27</v>
      </c>
      <c r="D23" s="89" t="s">
        <v>53</v>
      </c>
      <c r="E23" s="55" t="s">
        <v>5</v>
      </c>
      <c r="F23" s="94"/>
      <c r="G23" s="102"/>
      <c r="H23" s="102"/>
      <c r="I23" s="249">
        <v>0.8066</v>
      </c>
      <c r="J23" s="127">
        <v>0.85</v>
      </c>
      <c r="K23" s="127">
        <v>0.88</v>
      </c>
      <c r="L23" s="142" t="s">
        <v>26</v>
      </c>
      <c r="M23" s="128">
        <v>0.894</v>
      </c>
      <c r="N23" s="142" t="s">
        <v>26</v>
      </c>
      <c r="O23" s="125">
        <v>0.906</v>
      </c>
      <c r="P23" s="150">
        <v>0.889</v>
      </c>
      <c r="Q23" s="208">
        <v>0.867</v>
      </c>
      <c r="R23" s="224">
        <v>0.8</v>
      </c>
      <c r="S23" s="250">
        <v>0.833</v>
      </c>
      <c r="T23" s="208">
        <v>0.885</v>
      </c>
      <c r="U23" s="224">
        <v>0.861</v>
      </c>
      <c r="V23" s="191">
        <v>0.873</v>
      </c>
      <c r="W23" s="256"/>
      <c r="X23" s="271"/>
      <c r="Y23" s="258"/>
      <c r="Z23" s="256">
        <v>0.794</v>
      </c>
      <c r="AA23" s="271">
        <v>0.867</v>
      </c>
      <c r="AB23" s="290">
        <v>0.83</v>
      </c>
    </row>
    <row r="24" spans="1:28" ht="57.75" customHeight="1" thickBot="1" thickTop="1">
      <c r="A24" s="309"/>
      <c r="B24" s="318"/>
      <c r="C24" s="147" t="s">
        <v>28</v>
      </c>
      <c r="D24" s="89" t="s">
        <v>53</v>
      </c>
      <c r="E24" s="55" t="s">
        <v>5</v>
      </c>
      <c r="F24" s="94"/>
      <c r="G24" s="102"/>
      <c r="H24" s="102"/>
      <c r="I24" s="127">
        <v>0.86</v>
      </c>
      <c r="J24" s="127">
        <v>0.91</v>
      </c>
      <c r="K24" s="127">
        <v>0.9</v>
      </c>
      <c r="L24" s="142" t="s">
        <v>26</v>
      </c>
      <c r="M24" s="129">
        <v>0.882</v>
      </c>
      <c r="N24" s="142" t="s">
        <v>26</v>
      </c>
      <c r="O24" s="125">
        <v>0.898</v>
      </c>
      <c r="P24" s="150">
        <v>0.888</v>
      </c>
      <c r="Q24" s="208">
        <v>0.854</v>
      </c>
      <c r="R24" s="224">
        <v>0.879</v>
      </c>
      <c r="S24" s="191">
        <v>0.866</v>
      </c>
      <c r="T24" s="208">
        <v>0.875</v>
      </c>
      <c r="U24" s="224">
        <v>0.909</v>
      </c>
      <c r="V24" s="191">
        <v>0.892</v>
      </c>
      <c r="W24" s="256"/>
      <c r="X24" s="271"/>
      <c r="Y24" s="258"/>
      <c r="Z24" s="256">
        <v>0.937</v>
      </c>
      <c r="AA24" s="271">
        <v>0.9</v>
      </c>
      <c r="AB24" s="191">
        <v>0.918</v>
      </c>
    </row>
    <row r="25" spans="1:28" ht="17.25" customHeight="1" thickTop="1">
      <c r="A25" s="307">
        <v>6</v>
      </c>
      <c r="B25" s="304" t="s">
        <v>9</v>
      </c>
      <c r="C25" s="336" t="s">
        <v>29</v>
      </c>
      <c r="D25" s="326" t="s">
        <v>54</v>
      </c>
      <c r="E25" s="33" t="s">
        <v>12</v>
      </c>
      <c r="F25" s="103"/>
      <c r="G25" s="25">
        <v>0.7767</v>
      </c>
      <c r="H25" s="25">
        <v>0.7444</v>
      </c>
      <c r="I25" s="24">
        <v>0.7625</v>
      </c>
      <c r="J25" s="24">
        <v>0.8441</v>
      </c>
      <c r="K25" s="24">
        <v>0.781</v>
      </c>
      <c r="L25" s="115">
        <v>0.6628</v>
      </c>
      <c r="M25" s="117">
        <v>0.9026</v>
      </c>
      <c r="N25" s="117">
        <v>0.868</v>
      </c>
      <c r="O25" s="117">
        <v>0.8478</v>
      </c>
      <c r="P25" s="160">
        <v>0.8696</v>
      </c>
      <c r="Q25" s="160"/>
      <c r="R25" s="117"/>
      <c r="S25" s="202">
        <v>0.9757</v>
      </c>
      <c r="T25" s="160">
        <v>0.9925</v>
      </c>
      <c r="U25" s="117">
        <v>0.974</v>
      </c>
      <c r="V25" s="202">
        <f>AVERAGE(T25,U25)</f>
        <v>0.98325</v>
      </c>
      <c r="W25" s="160" t="s">
        <v>6</v>
      </c>
      <c r="X25" s="117" t="s">
        <v>6</v>
      </c>
      <c r="Y25" s="202" t="s">
        <v>6</v>
      </c>
      <c r="Z25" s="160">
        <v>0.9451</v>
      </c>
      <c r="AA25" s="117">
        <v>0.7407</v>
      </c>
      <c r="AB25" s="202">
        <v>0.8429</v>
      </c>
    </row>
    <row r="26" spans="1:28" ht="20.25" customHeight="1">
      <c r="A26" s="308"/>
      <c r="B26" s="305"/>
      <c r="C26" s="314"/>
      <c r="D26" s="327"/>
      <c r="E26" s="10" t="s">
        <v>17</v>
      </c>
      <c r="F26" s="104"/>
      <c r="G26" s="35">
        <v>0.7721</v>
      </c>
      <c r="H26" s="35">
        <v>0.6868</v>
      </c>
      <c r="I26" s="15">
        <v>0.8189</v>
      </c>
      <c r="J26" s="15">
        <v>0.6374</v>
      </c>
      <c r="K26" s="15">
        <v>0.9127</v>
      </c>
      <c r="L26" s="116">
        <v>0.7406</v>
      </c>
      <c r="M26" s="118">
        <v>0.8146</v>
      </c>
      <c r="N26" s="118">
        <v>0.9142</v>
      </c>
      <c r="O26" s="118">
        <v>0.8346</v>
      </c>
      <c r="P26" s="161">
        <v>0.9307</v>
      </c>
      <c r="Q26" s="161"/>
      <c r="R26" s="118"/>
      <c r="S26" s="198">
        <v>0.984</v>
      </c>
      <c r="T26" s="161">
        <v>0.9895</v>
      </c>
      <c r="U26" s="118">
        <v>0.9755</v>
      </c>
      <c r="V26" s="198">
        <f>AVERAGE(T26,U26)</f>
        <v>0.9825</v>
      </c>
      <c r="W26" s="161"/>
      <c r="X26" s="118"/>
      <c r="Y26" s="198"/>
      <c r="Z26" s="161">
        <v>0.9774</v>
      </c>
      <c r="AA26" s="118">
        <v>1</v>
      </c>
      <c r="AB26" s="198">
        <v>0.9887</v>
      </c>
    </row>
    <row r="27" spans="1:28" ht="19.5" customHeight="1" thickBot="1">
      <c r="A27" s="308"/>
      <c r="B27" s="306"/>
      <c r="C27" s="335"/>
      <c r="D27" s="328"/>
      <c r="E27" s="46" t="s">
        <v>37</v>
      </c>
      <c r="F27" s="105"/>
      <c r="G27" s="130">
        <v>0.7691</v>
      </c>
      <c r="H27" s="131">
        <v>0.735</v>
      </c>
      <c r="I27" s="130">
        <v>0.7845</v>
      </c>
      <c r="J27" s="130">
        <v>0.8144</v>
      </c>
      <c r="K27" s="130">
        <v>0.8468</v>
      </c>
      <c r="L27" s="132">
        <v>0.7017</v>
      </c>
      <c r="M27" s="133">
        <v>0.8586</v>
      </c>
      <c r="N27" s="133">
        <v>0.8911</v>
      </c>
      <c r="O27" s="251">
        <v>0.8415</v>
      </c>
      <c r="P27" s="162">
        <v>0.9002</v>
      </c>
      <c r="Q27" s="218"/>
      <c r="R27" s="143"/>
      <c r="S27" s="203">
        <v>0.9799</v>
      </c>
      <c r="T27" s="218">
        <v>0.9925</v>
      </c>
      <c r="U27" s="143">
        <v>0.9745</v>
      </c>
      <c r="V27" s="203">
        <f>AVERAGE(T27,U27)</f>
        <v>0.9835</v>
      </c>
      <c r="W27" s="272"/>
      <c r="X27" s="273"/>
      <c r="Y27" s="274"/>
      <c r="Z27" s="272">
        <v>0.975</v>
      </c>
      <c r="AA27" s="273">
        <v>0.8703</v>
      </c>
      <c r="AB27" s="203">
        <v>0.9158</v>
      </c>
    </row>
    <row r="28" spans="1:28" ht="84.75" customHeight="1" thickBot="1" thickTop="1">
      <c r="A28" s="319">
        <v>7</v>
      </c>
      <c r="B28" s="301" t="s">
        <v>10</v>
      </c>
      <c r="C28" s="148" t="s">
        <v>55</v>
      </c>
      <c r="D28" s="89" t="s">
        <v>53</v>
      </c>
      <c r="E28" s="55" t="s">
        <v>5</v>
      </c>
      <c r="F28" s="108"/>
      <c r="G28" s="134"/>
      <c r="H28" s="135"/>
      <c r="I28" s="109">
        <v>0.85</v>
      </c>
      <c r="J28" s="109">
        <v>0.89</v>
      </c>
      <c r="K28" s="109">
        <v>0.86</v>
      </c>
      <c r="L28" s="142" t="s">
        <v>26</v>
      </c>
      <c r="M28" s="126">
        <v>0.89</v>
      </c>
      <c r="N28" s="142" t="s">
        <v>26</v>
      </c>
      <c r="O28" s="125">
        <v>0.858</v>
      </c>
      <c r="P28" s="150">
        <v>0.863</v>
      </c>
      <c r="Q28" s="208">
        <v>0.895</v>
      </c>
      <c r="R28" s="224">
        <v>0.875</v>
      </c>
      <c r="S28" s="191">
        <v>0.885</v>
      </c>
      <c r="T28" s="208">
        <v>0.885</v>
      </c>
      <c r="U28" s="224">
        <v>0.9</v>
      </c>
      <c r="V28" s="191">
        <v>0.892</v>
      </c>
      <c r="W28" s="256"/>
      <c r="X28" s="271"/>
      <c r="Y28" s="258"/>
      <c r="Z28" s="283">
        <v>0.914</v>
      </c>
      <c r="AA28" s="285">
        <v>0.925</v>
      </c>
      <c r="AB28" s="191">
        <v>0.92</v>
      </c>
    </row>
    <row r="29" spans="1:28" ht="63.75" customHeight="1" thickBot="1" thickTop="1">
      <c r="A29" s="320"/>
      <c r="B29" s="302"/>
      <c r="C29" s="148" t="s">
        <v>56</v>
      </c>
      <c r="D29" s="89" t="s">
        <v>53</v>
      </c>
      <c r="E29" s="55" t="s">
        <v>5</v>
      </c>
      <c r="F29" s="108"/>
      <c r="G29" s="134"/>
      <c r="H29" s="135"/>
      <c r="I29" s="109">
        <v>0.88</v>
      </c>
      <c r="J29" s="109">
        <v>0.9</v>
      </c>
      <c r="K29" s="109">
        <v>0.88</v>
      </c>
      <c r="L29" s="142" t="s">
        <v>26</v>
      </c>
      <c r="M29" s="109">
        <v>0.923</v>
      </c>
      <c r="N29" s="142" t="s">
        <v>26</v>
      </c>
      <c r="O29" s="125">
        <v>0.884</v>
      </c>
      <c r="P29" s="150">
        <v>0.878</v>
      </c>
      <c r="Q29" s="208">
        <v>0.921</v>
      </c>
      <c r="R29" s="224">
        <v>0.875</v>
      </c>
      <c r="S29" s="191">
        <v>0.898</v>
      </c>
      <c r="T29" s="208">
        <v>0.929</v>
      </c>
      <c r="U29" s="224">
        <v>0.95</v>
      </c>
      <c r="V29" s="191">
        <v>0.939</v>
      </c>
      <c r="W29" s="256"/>
      <c r="X29" s="271"/>
      <c r="Y29" s="258"/>
      <c r="Z29" s="283">
        <v>0.954</v>
      </c>
      <c r="AA29" s="285">
        <v>0.938</v>
      </c>
      <c r="AB29" s="191">
        <v>0.946</v>
      </c>
    </row>
    <row r="30" spans="1:28" ht="12.75" customHeight="1" thickTop="1">
      <c r="A30" s="320"/>
      <c r="B30" s="302"/>
      <c r="C30" s="332" t="s">
        <v>61</v>
      </c>
      <c r="D30" s="326" t="s">
        <v>36</v>
      </c>
      <c r="E30" s="57" t="s">
        <v>13</v>
      </c>
      <c r="F30" s="44" t="s">
        <v>6</v>
      </c>
      <c r="G30" s="39">
        <v>0.0216</v>
      </c>
      <c r="H30" s="39">
        <v>0.0164</v>
      </c>
      <c r="I30" s="24">
        <v>0.0269</v>
      </c>
      <c r="J30" s="24">
        <v>0.0437</v>
      </c>
      <c r="K30" s="24">
        <v>0.011049723756906077</v>
      </c>
      <c r="L30" s="24">
        <v>0.0328</v>
      </c>
      <c r="M30" s="26">
        <v>0.021739130434782608</v>
      </c>
      <c r="N30" s="26">
        <v>0.0703</v>
      </c>
      <c r="O30" s="26">
        <v>0.0211</v>
      </c>
      <c r="P30" s="115">
        <v>0.0579</v>
      </c>
      <c r="Q30" s="214">
        <v>0.0323</v>
      </c>
      <c r="R30" s="175">
        <v>0.0702</v>
      </c>
      <c r="S30" s="197">
        <f>SUM(Q30:R30)/2</f>
        <v>0.051250000000000004</v>
      </c>
      <c r="T30" s="214">
        <v>0.0078</v>
      </c>
      <c r="U30" s="175">
        <v>0.0357</v>
      </c>
      <c r="V30" s="197">
        <f>SUM(T30:U30)/2</f>
        <v>0.021750000000000002</v>
      </c>
      <c r="W30" s="175">
        <v>0.0074</v>
      </c>
      <c r="X30" s="175">
        <v>0.0448</v>
      </c>
      <c r="Y30" s="197">
        <f>SUM(W30:X30)/2</f>
        <v>0.026099999999999998</v>
      </c>
      <c r="Z30" s="175"/>
      <c r="AA30" s="175"/>
      <c r="AB30" s="197"/>
    </row>
    <row r="31" spans="1:28" ht="12.75">
      <c r="A31" s="320"/>
      <c r="B31" s="302"/>
      <c r="C31" s="311"/>
      <c r="D31" s="327"/>
      <c r="E31" s="17" t="s">
        <v>14</v>
      </c>
      <c r="F31" s="18" t="s">
        <v>6</v>
      </c>
      <c r="G31" s="12">
        <v>0.0378</v>
      </c>
      <c r="H31" s="12">
        <v>0.0713</v>
      </c>
      <c r="I31" s="15">
        <v>0.0591</v>
      </c>
      <c r="J31" s="15">
        <v>0.082</v>
      </c>
      <c r="K31" s="15">
        <v>0.03867403314917127</v>
      </c>
      <c r="L31" s="15" t="s">
        <v>25</v>
      </c>
      <c r="M31" s="16">
        <v>0.03825136612021858</v>
      </c>
      <c r="N31" s="16">
        <v>0.1243</v>
      </c>
      <c r="O31" s="16">
        <v>0.0682</v>
      </c>
      <c r="P31" s="116">
        <v>0.1053</v>
      </c>
      <c r="Q31" s="161">
        <v>0</v>
      </c>
      <c r="R31" s="118">
        <v>0</v>
      </c>
      <c r="S31" s="197">
        <f>SUM(Q31:R31)/2</f>
        <v>0</v>
      </c>
      <c r="T31" s="161">
        <v>0.0078</v>
      </c>
      <c r="U31" s="118">
        <v>0.1071</v>
      </c>
      <c r="V31" s="197">
        <f>SUM(T31:U31)/2</f>
        <v>0.05745</v>
      </c>
      <c r="W31" s="118" t="s">
        <v>6</v>
      </c>
      <c r="X31" s="118" t="s">
        <v>6</v>
      </c>
      <c r="Y31" s="197" t="s">
        <v>6</v>
      </c>
      <c r="Z31" s="118"/>
      <c r="AA31" s="118"/>
      <c r="AB31" s="197"/>
    </row>
    <row r="32" spans="1:28" ht="12.75">
      <c r="A32" s="320"/>
      <c r="B32" s="302"/>
      <c r="C32" s="311"/>
      <c r="D32" s="327"/>
      <c r="E32" s="17" t="s">
        <v>15</v>
      </c>
      <c r="F32" s="18" t="s">
        <v>6</v>
      </c>
      <c r="G32" s="12">
        <v>0.054</v>
      </c>
      <c r="H32" s="12">
        <v>0.0822</v>
      </c>
      <c r="I32" s="15">
        <v>0.0645</v>
      </c>
      <c r="J32" s="15">
        <v>0.0989</v>
      </c>
      <c r="K32" s="15">
        <v>0.06741573033707865</v>
      </c>
      <c r="L32" s="15" t="s">
        <v>25</v>
      </c>
      <c r="M32" s="16">
        <v>0.04419889502762431</v>
      </c>
      <c r="N32" s="16">
        <v>0.1402</v>
      </c>
      <c r="O32" s="16">
        <v>0.0787</v>
      </c>
      <c r="P32" s="116">
        <v>0.1316</v>
      </c>
      <c r="Q32" s="161">
        <v>0</v>
      </c>
      <c r="R32" s="118">
        <v>0.0172</v>
      </c>
      <c r="S32" s="197">
        <f>SUM(Q32:R32)/2</f>
        <v>0.0086</v>
      </c>
      <c r="T32" s="161">
        <v>0.0156</v>
      </c>
      <c r="U32" s="118">
        <v>0</v>
      </c>
      <c r="V32" s="197">
        <f>SUM(T32:U32)/2</f>
        <v>0.0078</v>
      </c>
      <c r="W32" s="118" t="s">
        <v>6</v>
      </c>
      <c r="X32" s="118" t="s">
        <v>6</v>
      </c>
      <c r="Y32" s="197" t="s">
        <v>6</v>
      </c>
      <c r="Z32" s="118"/>
      <c r="AA32" s="118"/>
      <c r="AB32" s="197"/>
    </row>
    <row r="33" spans="1:28" ht="12.75">
      <c r="A33" s="320"/>
      <c r="B33" s="302"/>
      <c r="C33" s="311"/>
      <c r="D33" s="327"/>
      <c r="E33" s="17" t="s">
        <v>16</v>
      </c>
      <c r="F33" s="15">
        <v>0.0104</v>
      </c>
      <c r="G33" s="15">
        <v>0.0807</v>
      </c>
      <c r="H33" s="15">
        <v>0.0983</v>
      </c>
      <c r="I33" s="15">
        <v>0.0804</v>
      </c>
      <c r="J33" s="15">
        <v>0.1111</v>
      </c>
      <c r="K33" s="15">
        <v>0.0833</v>
      </c>
      <c r="L33" s="15">
        <v>0.0435</v>
      </c>
      <c r="M33" s="16">
        <v>0.05851063829787234</v>
      </c>
      <c r="N33" s="16">
        <v>0.1932</v>
      </c>
      <c r="O33" s="16">
        <v>0.0998</v>
      </c>
      <c r="P33" s="116">
        <v>0.2105</v>
      </c>
      <c r="Q33" s="161">
        <v>0.0081</v>
      </c>
      <c r="R33" s="118">
        <v>0.0172</v>
      </c>
      <c r="S33" s="197">
        <f>SUM(Q33:R33)/2</f>
        <v>0.01265</v>
      </c>
      <c r="T33" s="161">
        <v>0</v>
      </c>
      <c r="U33" s="118">
        <v>0.082</v>
      </c>
      <c r="V33" s="197">
        <f>SUM(T33:U33)/2</f>
        <v>0.041</v>
      </c>
      <c r="W33" s="161"/>
      <c r="X33" s="118"/>
      <c r="Y33" s="197"/>
      <c r="Z33" s="161"/>
      <c r="AA33" s="118"/>
      <c r="AB33" s="197"/>
    </row>
    <row r="34" spans="1:28" ht="23.25" customHeight="1" thickBot="1">
      <c r="A34" s="320"/>
      <c r="B34" s="302"/>
      <c r="C34" s="312"/>
      <c r="D34" s="328"/>
      <c r="E34" s="59" t="s">
        <v>23</v>
      </c>
      <c r="F34" s="56">
        <v>0.0104</v>
      </c>
      <c r="G34" s="56">
        <v>0.0807</v>
      </c>
      <c r="H34" s="56">
        <v>0.0983</v>
      </c>
      <c r="I34" s="56">
        <v>0.0804</v>
      </c>
      <c r="J34" s="56">
        <v>0.1111</v>
      </c>
      <c r="K34" s="56">
        <v>0.0833</v>
      </c>
      <c r="L34" s="56">
        <v>0.0435</v>
      </c>
      <c r="M34" s="60">
        <v>0.05851063829787234</v>
      </c>
      <c r="N34" s="60">
        <v>0.1932</v>
      </c>
      <c r="O34" s="60">
        <v>0.0998</v>
      </c>
      <c r="P34" s="157">
        <v>0.2105</v>
      </c>
      <c r="Q34" s="215">
        <f>SUM(Q30:Q33)</f>
        <v>0.040400000000000005</v>
      </c>
      <c r="R34" s="232">
        <v>0.1046</v>
      </c>
      <c r="S34" s="255">
        <f>SUM(Q34:R34)/2</f>
        <v>0.07250000000000001</v>
      </c>
      <c r="T34" s="215">
        <f>SUM(T30:T33)</f>
        <v>0.0312</v>
      </c>
      <c r="U34" s="232">
        <f>SUM(U30:U33)</f>
        <v>0.2248</v>
      </c>
      <c r="V34" s="199">
        <f>SUM(V30:V33)/2</f>
        <v>0.064</v>
      </c>
      <c r="W34" s="268"/>
      <c r="X34" s="269"/>
      <c r="Y34" s="270"/>
      <c r="Z34" s="268"/>
      <c r="AA34" s="269"/>
      <c r="AB34" s="291" t="s">
        <v>69</v>
      </c>
    </row>
    <row r="35" spans="1:28" ht="12.75" customHeight="1" thickTop="1">
      <c r="A35" s="320"/>
      <c r="B35" s="302"/>
      <c r="C35" s="310" t="s">
        <v>31</v>
      </c>
      <c r="D35" s="329" t="s">
        <v>60</v>
      </c>
      <c r="E35" s="58" t="s">
        <v>48</v>
      </c>
      <c r="F35" s="106"/>
      <c r="G35" s="106"/>
      <c r="H35" s="106"/>
      <c r="I35" s="106"/>
      <c r="J35" s="106"/>
      <c r="K35" s="106"/>
      <c r="L35" s="106"/>
      <c r="M35" s="80">
        <v>62</v>
      </c>
      <c r="N35" s="80">
        <v>184</v>
      </c>
      <c r="O35" s="80">
        <v>111</v>
      </c>
      <c r="P35" s="163">
        <v>80</v>
      </c>
      <c r="Q35" s="219">
        <v>32</v>
      </c>
      <c r="R35" s="178">
        <v>51</v>
      </c>
      <c r="S35" s="204">
        <v>83</v>
      </c>
      <c r="T35" s="219">
        <v>65</v>
      </c>
      <c r="U35" s="178">
        <v>56</v>
      </c>
      <c r="V35" s="204">
        <v>121</v>
      </c>
      <c r="W35" s="219"/>
      <c r="X35" s="178"/>
      <c r="Y35" s="204"/>
      <c r="Z35" s="219"/>
      <c r="AA35" s="178"/>
      <c r="AB35" s="204">
        <v>100</v>
      </c>
    </row>
    <row r="36" spans="1:28" ht="13.5" customHeight="1" thickBot="1">
      <c r="A36" s="320"/>
      <c r="B36" s="302"/>
      <c r="C36" s="311"/>
      <c r="D36" s="330"/>
      <c r="E36" s="37" t="s">
        <v>49</v>
      </c>
      <c r="F36" s="107"/>
      <c r="G36" s="107"/>
      <c r="H36" s="107"/>
      <c r="I36" s="107"/>
      <c r="J36" s="107"/>
      <c r="K36" s="107"/>
      <c r="L36" s="107"/>
      <c r="M36" s="81">
        <v>73</v>
      </c>
      <c r="N36" s="81">
        <v>123</v>
      </c>
      <c r="O36" s="81">
        <v>51</v>
      </c>
      <c r="P36" s="164">
        <v>50</v>
      </c>
      <c r="Q36" s="233">
        <v>22</v>
      </c>
      <c r="R36" s="234">
        <v>48</v>
      </c>
      <c r="S36" s="235">
        <v>70</v>
      </c>
      <c r="T36" s="233">
        <v>23</v>
      </c>
      <c r="U36" s="234">
        <v>36</v>
      </c>
      <c r="V36" s="235">
        <v>59</v>
      </c>
      <c r="W36" s="233"/>
      <c r="X36" s="234"/>
      <c r="Y36" s="235"/>
      <c r="Z36" s="233"/>
      <c r="AA36" s="234"/>
      <c r="AB36" s="235">
        <v>108</v>
      </c>
    </row>
    <row r="37" spans="1:28" ht="21" customHeight="1" thickBot="1" thickTop="1">
      <c r="A37" s="320"/>
      <c r="B37" s="302"/>
      <c r="C37" s="312"/>
      <c r="D37" s="331"/>
      <c r="E37" s="59" t="s">
        <v>50</v>
      </c>
      <c r="F37" s="105"/>
      <c r="G37" s="105"/>
      <c r="H37" s="105"/>
      <c r="I37" s="105"/>
      <c r="J37" s="105"/>
      <c r="K37" s="105"/>
      <c r="L37" s="105"/>
      <c r="M37" s="252">
        <v>135</v>
      </c>
      <c r="N37" s="85">
        <v>307</v>
      </c>
      <c r="O37" s="85">
        <v>162</v>
      </c>
      <c r="P37" s="253">
        <v>130</v>
      </c>
      <c r="Q37" s="220">
        <v>54</v>
      </c>
      <c r="R37" s="179">
        <v>99</v>
      </c>
      <c r="S37" s="205">
        <v>153</v>
      </c>
      <c r="T37" s="220">
        <v>88</v>
      </c>
      <c r="U37" s="179">
        <v>92</v>
      </c>
      <c r="V37" s="205">
        <v>180</v>
      </c>
      <c r="W37" s="275"/>
      <c r="X37" s="276"/>
      <c r="Y37" s="277"/>
      <c r="Z37" s="275"/>
      <c r="AA37" s="276"/>
      <c r="AB37" s="288">
        <v>208</v>
      </c>
    </row>
    <row r="38" spans="1:28" ht="33" customHeight="1" thickBot="1" thickTop="1">
      <c r="A38" s="320"/>
      <c r="B38" s="302"/>
      <c r="C38" s="148" t="s">
        <v>30</v>
      </c>
      <c r="D38" s="90">
        <v>1</v>
      </c>
      <c r="E38" s="55" t="s">
        <v>5</v>
      </c>
      <c r="F38" s="92"/>
      <c r="G38" s="84">
        <v>2</v>
      </c>
      <c r="H38" s="84">
        <v>1</v>
      </c>
      <c r="I38" s="84">
        <v>1</v>
      </c>
      <c r="J38" s="84">
        <v>1</v>
      </c>
      <c r="K38" s="84">
        <v>1</v>
      </c>
      <c r="L38" s="84">
        <v>1</v>
      </c>
      <c r="M38" s="85">
        <v>1</v>
      </c>
      <c r="N38" s="85">
        <v>1</v>
      </c>
      <c r="O38" s="85">
        <v>1</v>
      </c>
      <c r="P38" s="165">
        <v>2</v>
      </c>
      <c r="Q38" s="220"/>
      <c r="R38" s="179"/>
      <c r="S38" s="205">
        <v>3</v>
      </c>
      <c r="T38" s="220"/>
      <c r="U38" s="179"/>
      <c r="V38" s="205">
        <v>2</v>
      </c>
      <c r="W38" s="275" t="s">
        <v>6</v>
      </c>
      <c r="X38" s="276" t="s">
        <v>6</v>
      </c>
      <c r="Y38" s="277" t="s">
        <v>6</v>
      </c>
      <c r="Z38" s="275"/>
      <c r="AA38" s="276"/>
      <c r="AB38" s="292" t="s">
        <v>67</v>
      </c>
    </row>
    <row r="39" spans="1:28" ht="48.75" customHeight="1" thickBot="1" thickTop="1">
      <c r="A39" s="320"/>
      <c r="B39" s="302"/>
      <c r="C39" s="148" t="s">
        <v>32</v>
      </c>
      <c r="D39" s="91" t="s">
        <v>22</v>
      </c>
      <c r="E39" s="55" t="s">
        <v>5</v>
      </c>
      <c r="F39" s="92"/>
      <c r="G39" s="93"/>
      <c r="H39" s="93"/>
      <c r="I39" s="93"/>
      <c r="J39" s="93"/>
      <c r="K39" s="93"/>
      <c r="L39" s="135"/>
      <c r="M39" s="128">
        <v>0.547</v>
      </c>
      <c r="N39" s="128">
        <v>0.5622</v>
      </c>
      <c r="O39" s="128">
        <v>0.5526</v>
      </c>
      <c r="P39" s="156">
        <v>0.5474</v>
      </c>
      <c r="Q39" s="213"/>
      <c r="R39" s="174"/>
      <c r="S39" s="196">
        <v>0.5824</v>
      </c>
      <c r="T39" s="213"/>
      <c r="U39" s="174"/>
      <c r="V39" s="196">
        <v>0.5714</v>
      </c>
      <c r="W39" s="278" t="s">
        <v>6</v>
      </c>
      <c r="X39" s="279" t="s">
        <v>6</v>
      </c>
      <c r="Y39" s="267" t="s">
        <v>6</v>
      </c>
      <c r="Z39" s="278"/>
      <c r="AA39" s="279"/>
      <c r="AB39" s="293" t="s">
        <v>67</v>
      </c>
    </row>
    <row r="40" spans="1:28" ht="69" customHeight="1" thickBot="1" thickTop="1">
      <c r="A40" s="325"/>
      <c r="B40" s="303"/>
      <c r="C40" s="148" t="s">
        <v>33</v>
      </c>
      <c r="D40" s="91" t="s">
        <v>53</v>
      </c>
      <c r="E40" s="55" t="s">
        <v>5</v>
      </c>
      <c r="F40" s="92"/>
      <c r="G40" s="93"/>
      <c r="H40" s="93"/>
      <c r="I40" s="93"/>
      <c r="J40" s="93"/>
      <c r="K40" s="93"/>
      <c r="L40" s="109">
        <v>0.9843</v>
      </c>
      <c r="M40" s="128">
        <v>0.9686</v>
      </c>
      <c r="N40" s="128">
        <v>0.97</v>
      </c>
      <c r="O40" s="128">
        <v>0.9388</v>
      </c>
      <c r="P40" s="156">
        <v>0.9214</v>
      </c>
      <c r="Q40" s="213"/>
      <c r="R40" s="174"/>
      <c r="S40" s="196">
        <v>0.959</v>
      </c>
      <c r="T40" s="213"/>
      <c r="U40" s="174"/>
      <c r="V40" s="196">
        <v>0.936</v>
      </c>
      <c r="W40" s="278" t="s">
        <v>6</v>
      </c>
      <c r="X40" s="279" t="s">
        <v>6</v>
      </c>
      <c r="Y40" s="267" t="s">
        <v>6</v>
      </c>
      <c r="Z40" s="278"/>
      <c r="AA40" s="279"/>
      <c r="AB40" s="293" t="s">
        <v>67</v>
      </c>
    </row>
    <row r="41" spans="1:28" ht="15" customHeight="1" thickTop="1">
      <c r="A41" s="307">
        <v>9</v>
      </c>
      <c r="B41" s="304" t="s">
        <v>11</v>
      </c>
      <c r="C41" s="313" t="s">
        <v>44</v>
      </c>
      <c r="D41" s="326" t="s">
        <v>21</v>
      </c>
      <c r="E41" s="43" t="s">
        <v>13</v>
      </c>
      <c r="F41" s="27" t="s">
        <v>6</v>
      </c>
      <c r="G41" s="28">
        <v>1</v>
      </c>
      <c r="H41" s="28">
        <v>1</v>
      </c>
      <c r="I41" s="27" t="s">
        <v>6</v>
      </c>
      <c r="J41" s="28">
        <v>1</v>
      </c>
      <c r="K41" s="28" t="s">
        <v>6</v>
      </c>
      <c r="L41" s="28" t="s">
        <v>6</v>
      </c>
      <c r="M41" s="29">
        <v>1</v>
      </c>
      <c r="N41" s="29">
        <v>1</v>
      </c>
      <c r="O41" s="29">
        <v>1</v>
      </c>
      <c r="P41" s="166">
        <v>1</v>
      </c>
      <c r="Q41" s="221">
        <v>1</v>
      </c>
      <c r="R41" s="180" t="s">
        <v>6</v>
      </c>
      <c r="S41" s="206">
        <v>1</v>
      </c>
      <c r="T41" s="221" t="s">
        <v>6</v>
      </c>
      <c r="U41" s="180" t="s">
        <v>6</v>
      </c>
      <c r="V41" s="206" t="s">
        <v>6</v>
      </c>
      <c r="W41" s="221">
        <v>1</v>
      </c>
      <c r="X41" s="180" t="s">
        <v>6</v>
      </c>
      <c r="Y41" s="206">
        <v>1</v>
      </c>
      <c r="Z41" s="221">
        <v>1</v>
      </c>
      <c r="AA41" s="180">
        <v>1</v>
      </c>
      <c r="AB41" s="206">
        <v>1</v>
      </c>
    </row>
    <row r="42" spans="1:28" ht="12.75" customHeight="1">
      <c r="A42" s="308"/>
      <c r="B42" s="305"/>
      <c r="C42" s="314"/>
      <c r="D42" s="327"/>
      <c r="E42" s="19" t="s">
        <v>14</v>
      </c>
      <c r="F42" s="20" t="s">
        <v>6</v>
      </c>
      <c r="G42" s="20" t="s">
        <v>6</v>
      </c>
      <c r="H42" s="21">
        <v>1</v>
      </c>
      <c r="I42" s="20" t="s">
        <v>6</v>
      </c>
      <c r="J42" s="20" t="s">
        <v>6</v>
      </c>
      <c r="K42" s="20" t="s">
        <v>6</v>
      </c>
      <c r="L42" s="20" t="s">
        <v>6</v>
      </c>
      <c r="M42" s="22">
        <v>1</v>
      </c>
      <c r="N42" s="22">
        <v>0.5</v>
      </c>
      <c r="O42" s="22">
        <v>1</v>
      </c>
      <c r="P42" s="167" t="s">
        <v>6</v>
      </c>
      <c r="Q42" s="222" t="s">
        <v>6</v>
      </c>
      <c r="R42" s="181">
        <v>1</v>
      </c>
      <c r="S42" s="207">
        <v>1</v>
      </c>
      <c r="T42" s="222">
        <v>1</v>
      </c>
      <c r="U42" s="181" t="s">
        <v>6</v>
      </c>
      <c r="V42" s="207">
        <v>1</v>
      </c>
      <c r="W42" s="222">
        <v>1</v>
      </c>
      <c r="X42" s="181" t="s">
        <v>6</v>
      </c>
      <c r="Y42" s="206">
        <v>1</v>
      </c>
      <c r="Z42" s="222">
        <v>1</v>
      </c>
      <c r="AA42" s="181" t="s">
        <v>6</v>
      </c>
      <c r="AB42" s="206">
        <v>1</v>
      </c>
    </row>
    <row r="43" spans="1:28" ht="13.5" customHeight="1">
      <c r="A43" s="308"/>
      <c r="B43" s="305"/>
      <c r="C43" s="314"/>
      <c r="D43" s="327"/>
      <c r="E43" s="19" t="s">
        <v>15</v>
      </c>
      <c r="F43" s="20" t="s">
        <v>6</v>
      </c>
      <c r="G43" s="21">
        <v>1</v>
      </c>
      <c r="H43" s="21" t="s">
        <v>6</v>
      </c>
      <c r="I43" s="21">
        <v>1</v>
      </c>
      <c r="J43" s="21">
        <v>1</v>
      </c>
      <c r="K43" s="21">
        <v>1</v>
      </c>
      <c r="L43" s="21" t="s">
        <v>6</v>
      </c>
      <c r="M43" s="22" t="s">
        <v>6</v>
      </c>
      <c r="N43" s="22" t="s">
        <v>6</v>
      </c>
      <c r="O43" s="22" t="s">
        <v>6</v>
      </c>
      <c r="P43" s="167">
        <v>1</v>
      </c>
      <c r="Q43" s="222" t="s">
        <v>6</v>
      </c>
      <c r="R43" s="181">
        <v>1</v>
      </c>
      <c r="S43" s="207">
        <v>1</v>
      </c>
      <c r="T43" s="222" t="s">
        <v>6</v>
      </c>
      <c r="U43" s="181">
        <v>1</v>
      </c>
      <c r="V43" s="207">
        <v>1</v>
      </c>
      <c r="W43" s="222">
        <v>1</v>
      </c>
      <c r="X43" s="181" t="s">
        <v>6</v>
      </c>
      <c r="Y43" s="206">
        <v>1</v>
      </c>
      <c r="Z43" s="222">
        <v>1</v>
      </c>
      <c r="AA43" s="181" t="s">
        <v>6</v>
      </c>
      <c r="AB43" s="206">
        <v>1</v>
      </c>
    </row>
    <row r="44" spans="1:28" ht="13.5" customHeight="1">
      <c r="A44" s="308"/>
      <c r="B44" s="305"/>
      <c r="C44" s="314"/>
      <c r="D44" s="327"/>
      <c r="E44" s="19" t="s">
        <v>16</v>
      </c>
      <c r="F44" s="21">
        <v>1</v>
      </c>
      <c r="G44" s="20" t="s">
        <v>6</v>
      </c>
      <c r="H44" s="20" t="s">
        <v>6</v>
      </c>
      <c r="I44" s="20" t="s">
        <v>6</v>
      </c>
      <c r="J44" s="21">
        <v>1</v>
      </c>
      <c r="K44" s="20" t="s">
        <v>6</v>
      </c>
      <c r="L44" s="21">
        <v>1</v>
      </c>
      <c r="M44" s="22">
        <v>1</v>
      </c>
      <c r="N44" s="22">
        <v>1</v>
      </c>
      <c r="O44" s="22" t="s">
        <v>6</v>
      </c>
      <c r="P44" s="167">
        <v>1</v>
      </c>
      <c r="Q44" s="222">
        <v>1</v>
      </c>
      <c r="R44" s="181">
        <v>0.5</v>
      </c>
      <c r="S44" s="207">
        <v>0.75</v>
      </c>
      <c r="T44" s="222" t="s">
        <v>6</v>
      </c>
      <c r="U44" s="181">
        <v>1</v>
      </c>
      <c r="V44" s="207">
        <v>1</v>
      </c>
      <c r="W44" s="222">
        <v>1</v>
      </c>
      <c r="X44" s="181">
        <v>1</v>
      </c>
      <c r="Y44" s="207">
        <v>1</v>
      </c>
      <c r="Z44" s="222">
        <v>1</v>
      </c>
      <c r="AA44" s="181">
        <v>1</v>
      </c>
      <c r="AB44" s="207">
        <v>1</v>
      </c>
    </row>
    <row r="45" spans="1:28" ht="30.75" customHeight="1" thickBot="1">
      <c r="A45" s="309"/>
      <c r="B45" s="306"/>
      <c r="C45" s="315"/>
      <c r="D45" s="328"/>
      <c r="E45" s="46" t="s">
        <v>37</v>
      </c>
      <c r="F45" s="61">
        <v>1</v>
      </c>
      <c r="G45" s="62">
        <v>1</v>
      </c>
      <c r="H45" s="61">
        <v>1</v>
      </c>
      <c r="I45" s="61">
        <v>1</v>
      </c>
      <c r="J45" s="61">
        <v>1</v>
      </c>
      <c r="K45" s="63">
        <v>1</v>
      </c>
      <c r="L45" s="63">
        <v>1</v>
      </c>
      <c r="M45" s="64">
        <v>1</v>
      </c>
      <c r="N45" s="254">
        <v>0.833</v>
      </c>
      <c r="O45" s="64">
        <v>1</v>
      </c>
      <c r="P45" s="168">
        <v>1</v>
      </c>
      <c r="Q45" s="236">
        <v>1</v>
      </c>
      <c r="R45" s="237">
        <f>AVERAGE(R42,R43,R44)</f>
        <v>0.8333333333333334</v>
      </c>
      <c r="S45" s="238">
        <f>AVERAGE(Q45,R45)</f>
        <v>0.9166666666666667</v>
      </c>
      <c r="T45" s="236">
        <v>1</v>
      </c>
      <c r="U45" s="237">
        <v>1</v>
      </c>
      <c r="V45" s="238">
        <v>1</v>
      </c>
      <c r="W45" s="280">
        <v>1</v>
      </c>
      <c r="X45" s="281">
        <v>1</v>
      </c>
      <c r="Y45" s="238">
        <v>1</v>
      </c>
      <c r="Z45" s="280">
        <v>1</v>
      </c>
      <c r="AA45" s="281">
        <v>1</v>
      </c>
      <c r="AB45" s="238">
        <v>1</v>
      </c>
    </row>
    <row r="46" spans="1:28" ht="14.25" customHeight="1" thickTop="1">
      <c r="A46" s="322" t="s">
        <v>34</v>
      </c>
      <c r="B46" s="301" t="s">
        <v>57</v>
      </c>
      <c r="C46" s="310" t="s">
        <v>52</v>
      </c>
      <c r="D46" s="326" t="s">
        <v>59</v>
      </c>
      <c r="E46" s="33" t="s">
        <v>12</v>
      </c>
      <c r="F46" s="77"/>
      <c r="G46" s="45">
        <v>0</v>
      </c>
      <c r="H46" s="45">
        <v>0</v>
      </c>
      <c r="I46" s="24">
        <v>0.214</v>
      </c>
      <c r="J46" s="24">
        <v>0.1222</v>
      </c>
      <c r="K46" s="45">
        <v>0.14</v>
      </c>
      <c r="L46" s="45">
        <v>0.05</v>
      </c>
      <c r="M46" s="45">
        <v>0</v>
      </c>
      <c r="N46" s="45">
        <v>0</v>
      </c>
      <c r="O46" s="24">
        <v>0.025</v>
      </c>
      <c r="P46" s="115">
        <v>0.025</v>
      </c>
      <c r="Q46" s="214"/>
      <c r="R46" s="175"/>
      <c r="S46" s="197">
        <v>0</v>
      </c>
      <c r="T46" s="214"/>
      <c r="U46" s="175"/>
      <c r="V46" s="197">
        <v>0.17</v>
      </c>
      <c r="W46" s="214" t="s">
        <v>6</v>
      </c>
      <c r="X46" s="175" t="s">
        <v>6</v>
      </c>
      <c r="Y46" s="197" t="s">
        <v>6</v>
      </c>
      <c r="Z46" s="214" t="s">
        <v>6</v>
      </c>
      <c r="AA46" s="175" t="s">
        <v>6</v>
      </c>
      <c r="AB46" s="294"/>
    </row>
    <row r="47" spans="1:28" ht="10.5" customHeight="1">
      <c r="A47" s="323"/>
      <c r="B47" s="302"/>
      <c r="C47" s="311"/>
      <c r="D47" s="327"/>
      <c r="E47" s="10" t="s">
        <v>17</v>
      </c>
      <c r="F47" s="78"/>
      <c r="G47" s="15">
        <v>0.0556</v>
      </c>
      <c r="H47" s="23">
        <v>0</v>
      </c>
      <c r="I47" s="23">
        <v>0</v>
      </c>
      <c r="J47" s="23">
        <v>0.08</v>
      </c>
      <c r="K47" s="23">
        <v>0.1666</v>
      </c>
      <c r="L47" s="23">
        <v>0</v>
      </c>
      <c r="M47" s="23">
        <v>0</v>
      </c>
      <c r="N47" s="122">
        <v>0.025</v>
      </c>
      <c r="O47" s="15">
        <v>0.225</v>
      </c>
      <c r="P47" s="116">
        <v>0.05</v>
      </c>
      <c r="Q47" s="161"/>
      <c r="R47" s="118"/>
      <c r="S47" s="198">
        <v>0.4</v>
      </c>
      <c r="T47" s="161"/>
      <c r="U47" s="118"/>
      <c r="V47" s="198">
        <v>0</v>
      </c>
      <c r="W47" s="161" t="s">
        <v>6</v>
      </c>
      <c r="X47" s="118" t="s">
        <v>6</v>
      </c>
      <c r="Y47" s="198" t="s">
        <v>6</v>
      </c>
      <c r="Z47" s="161" t="s">
        <v>6</v>
      </c>
      <c r="AA47" s="118" t="s">
        <v>6</v>
      </c>
      <c r="AB47" s="295"/>
    </row>
    <row r="48" spans="1:28" ht="35.25" customHeight="1" thickBot="1">
      <c r="A48" s="324"/>
      <c r="B48" s="303"/>
      <c r="C48" s="312"/>
      <c r="D48" s="328"/>
      <c r="E48" s="46" t="s">
        <v>37</v>
      </c>
      <c r="F48" s="79"/>
      <c r="G48" s="130">
        <v>0.0556</v>
      </c>
      <c r="H48" s="130">
        <v>0</v>
      </c>
      <c r="I48" s="131">
        <v>0.107</v>
      </c>
      <c r="J48" s="131">
        <v>0.1011</v>
      </c>
      <c r="K48" s="131">
        <v>0.155</v>
      </c>
      <c r="L48" s="130">
        <v>0.025</v>
      </c>
      <c r="M48" s="130">
        <v>0</v>
      </c>
      <c r="N48" s="130">
        <v>0.025</v>
      </c>
      <c r="O48" s="131">
        <v>0.125</v>
      </c>
      <c r="P48" s="169">
        <v>0.0375</v>
      </c>
      <c r="Q48" s="218"/>
      <c r="R48" s="143"/>
      <c r="S48" s="239">
        <v>0.2</v>
      </c>
      <c r="T48" s="218"/>
      <c r="U48" s="143"/>
      <c r="V48" s="203">
        <v>0.083</v>
      </c>
      <c r="W48" s="272"/>
      <c r="X48" s="273"/>
      <c r="Y48" s="274"/>
      <c r="Z48" s="272"/>
      <c r="AA48" s="273"/>
      <c r="AB48" s="291" t="s">
        <v>69</v>
      </c>
    </row>
    <row r="49" ht="13.5" thickTop="1"/>
    <row r="50" ht="12.75">
      <c r="C50" s="228"/>
    </row>
  </sheetData>
  <sheetProtection/>
  <mergeCells count="44">
    <mergeCell ref="W2:Y2"/>
    <mergeCell ref="T2:V2"/>
    <mergeCell ref="C5:C9"/>
    <mergeCell ref="B17:B19"/>
    <mergeCell ref="D30:D34"/>
    <mergeCell ref="B20:B24"/>
    <mergeCell ref="D10:D12"/>
    <mergeCell ref="B28:B40"/>
    <mergeCell ref="C14:C16"/>
    <mergeCell ref="C10:C12"/>
    <mergeCell ref="D5:D9"/>
    <mergeCell ref="C20:C22"/>
    <mergeCell ref="D20:D22"/>
    <mergeCell ref="C25:C27"/>
    <mergeCell ref="D25:D27"/>
    <mergeCell ref="D41:D45"/>
    <mergeCell ref="C35:C37"/>
    <mergeCell ref="C17:C19"/>
    <mergeCell ref="D14:D16"/>
    <mergeCell ref="A41:A45"/>
    <mergeCell ref="A46:A48"/>
    <mergeCell ref="A28:A40"/>
    <mergeCell ref="D17:D19"/>
    <mergeCell ref="D35:D37"/>
    <mergeCell ref="C30:C34"/>
    <mergeCell ref="D46:D48"/>
    <mergeCell ref="A2:B2"/>
    <mergeCell ref="B14:B16"/>
    <mergeCell ref="B5:B9"/>
    <mergeCell ref="A17:A19"/>
    <mergeCell ref="A5:A9"/>
    <mergeCell ref="A14:A16"/>
    <mergeCell ref="A10:A13"/>
    <mergeCell ref="B10:B13"/>
    <mergeCell ref="Z2:AB2"/>
    <mergeCell ref="E1:V1"/>
    <mergeCell ref="Q2:S2"/>
    <mergeCell ref="B46:B48"/>
    <mergeCell ref="B41:B45"/>
    <mergeCell ref="A20:A24"/>
    <mergeCell ref="B25:B27"/>
    <mergeCell ref="A25:A27"/>
    <mergeCell ref="C46:C48"/>
    <mergeCell ref="C41:C45"/>
  </mergeCells>
  <printOptions/>
  <pageMargins left="0.20833333333333334" right="0.25" top="0.9270833333333334" bottom="0.3020833333333333" header="0.3" footer="0.3"/>
  <pageSetup horizontalDpi="600" verticalDpi="600" orientation="landscape" paperSize="8" r:id="rId1"/>
  <headerFooter alignWithMargins="0">
    <oddHeader>&amp;L&amp;"Arial,Negrita Cursiva"&amp;K0070C0CENTRO LABORAL LAMASTELLE &amp;C&amp;"Arial,Negrita"&amp;14&amp;K0070C0PANEL DE INDICADORES DE PROCESOS</oddHeader>
  </headerFooter>
  <ignoredErrors>
    <ignoredError sqref="H6 F8 G21:G22" numberStoredAsText="1"/>
    <ignoredError sqref="Q34 T34:U34 Q22:R22 T22:U22 V30:V33 S30:S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Felipe</cp:lastModifiedBy>
  <cp:lastPrinted>2019-03-12T15:55:25Z</cp:lastPrinted>
  <dcterms:created xsi:type="dcterms:W3CDTF">2009-05-05T17:45:15Z</dcterms:created>
  <dcterms:modified xsi:type="dcterms:W3CDTF">2022-01-24T23:04:19Z</dcterms:modified>
  <cp:category/>
  <cp:version/>
  <cp:contentType/>
  <cp:contentStatus/>
</cp:coreProperties>
</file>